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hannon.B.Hampton\4. Education\Clean Energy\Website\"/>
    </mc:Choice>
  </mc:AlternateContent>
  <xr:revisionPtr revIDLastSave="0" documentId="8_{07E3050F-A163-437D-B5CA-622D6D92ADA4}" xr6:coauthVersionLast="47" xr6:coauthVersionMax="47" xr10:uidLastSave="{00000000-0000-0000-0000-000000000000}"/>
  <workbookProtection lockStructure="1"/>
  <bookViews>
    <workbookView xWindow="380" yWindow="380" windowWidth="17700" windowHeight="9100" tabRatio="952" firstSheet="1" activeTab="1" xr2:uid="{E38F3E5D-A706-43E4-AFFA-F283FA5EDC6F}"/>
  </bookViews>
  <sheets>
    <sheet name="General Instructions" sheetId="31" r:id="rId1"/>
    <sheet name="Section A" sheetId="1" r:id="rId2"/>
    <sheet name="Section A-Indirect Worksheet" sheetId="37" r:id="rId3"/>
    <sheet name="ICI" sheetId="33" r:id="rId4"/>
    <sheet name="Section B" sheetId="8" r:id="rId5"/>
    <sheet name="Certification " sheetId="5" r:id="rId6"/>
    <sheet name="Sheet1" sheetId="7" state="hidden"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state="hidden"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Direct Training" sheetId="23" r:id="rId22"/>
    <sheet name="Work-Based" sheetId="34" r:id="rId23"/>
    <sheet name="Other Program" sheetId="35" r:id="rId24"/>
    <sheet name="Barrier Reduction" sheetId="36" r:id="rId25"/>
    <sheet name="Indirect Costs " sheetId="24" r:id="rId26"/>
    <sheet name="Narrative Summary " sheetId="25" r:id="rId27"/>
    <sheet name="Agency Approval" sheetId="29" r:id="rId28"/>
  </sheets>
  <definedNames>
    <definedName name="OLE_LINK1" localSheetId="27">'Agency Approval'!#REF!</definedName>
    <definedName name="OLE_LINK2" localSheetId="27">'Agency Approval'!#REF!</definedName>
    <definedName name="OLE_LINK4" localSheetId="0">'General Instructions'!#REF!</definedName>
    <definedName name="_xlnm.Print_Area" localSheetId="24">'Barrier Reduction'!$A$1:$F$29</definedName>
    <definedName name="_xlnm.Print_Area" localSheetId="14">'Construction '!$A$1:$C$18</definedName>
    <definedName name="_xlnm.Print_Area" localSheetId="13">Consultant!$A$1:$G$52</definedName>
    <definedName name="_xlnm.Print_Area" localSheetId="12">'Contractual Services'!$A$1:$C$33</definedName>
    <definedName name="_xlnm.Print_Area" localSheetId="19">'Direct Administrative '!$A$1:$G$30</definedName>
    <definedName name="_xlnm.Print_Area" localSheetId="21">'Direct Training'!$A$1:$F$39</definedName>
    <definedName name="_xlnm.Print_Area" localSheetId="10">'Equipment '!$A$1:$D$33</definedName>
    <definedName name="_xlnm.Print_Area" localSheetId="8">'Fringe Benefits'!$A$1:$G$42</definedName>
    <definedName name="_xlnm.Print_Area" localSheetId="0">'General Instructions'!$A$1:$P$95</definedName>
    <definedName name="_xlnm.Print_Area" localSheetId="3">ICI!$B$2:$Q$32</definedName>
    <definedName name="_xlnm.Print_Area" localSheetId="25">'Indirect Costs '!$A$1:$D$19</definedName>
    <definedName name="_xlnm.Print_Area" localSheetId="20">'Miscellaneous (other) Costs '!$A$1:$F$30</definedName>
    <definedName name="_xlnm.Print_Area" localSheetId="26">'Narrative Summary '!$A$1:$G$27</definedName>
    <definedName name="_xlnm.Print_Area" localSheetId="15">'Occupancy '!$A$1:$F$32</definedName>
    <definedName name="_xlnm.Print_Area" localSheetId="23">'Other Program'!$A$1:$F$29</definedName>
    <definedName name="_xlnm.Print_Area" localSheetId="7">Personnel!$A$1:$G$42</definedName>
    <definedName name="_xlnm.Print_Area" localSheetId="16">'R &amp; D '!$A$1:$C$25</definedName>
    <definedName name="_xlnm.Print_Area" localSheetId="1">'Section A'!$A$1:$F$31</definedName>
    <definedName name="_xlnm.Print_Area" localSheetId="4">'Section B'!$A$1:$C$33</definedName>
    <definedName name="_xlnm.Print_Area" localSheetId="11">Supplies!$A$1:$D$33</definedName>
    <definedName name="_xlnm.Print_Area" localSheetId="17">'Telecommunications '!$A$1:$F$30</definedName>
    <definedName name="_xlnm.Print_Area" localSheetId="18">'Training &amp; Education'!$A$1:$F$28</definedName>
    <definedName name="_xlnm.Print_Area" localSheetId="9">Travel!$A$1:$G$42</definedName>
    <definedName name="_xlnm.Print_Area" localSheetId="22">'Work-Based'!$A$1:$F$39</definedName>
    <definedName name="_xlnm.Print_Titles" localSheetId="13">Consultant!$2:$2</definedName>
    <definedName name="_xlnm.Print_Titles" localSheetId="21">'Direct Training'!$2:$2</definedName>
    <definedName name="_xlnm.Print_Titles" localSheetId="8">'Fringe Benefits'!$2:$2</definedName>
    <definedName name="_xlnm.Print_Titles" localSheetId="7">Personnel!$2:$2</definedName>
    <definedName name="_xlnm.Print_Titles" localSheetId="9">Travel!$2:$2</definedName>
    <definedName name="_xlnm.Print_Titles" localSheetId="22">'Work-Based'!$2:$2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5" l="1"/>
  <c r="D3" i="29"/>
  <c r="G24" i="37"/>
  <c r="C17" i="18"/>
  <c r="C21" i="8"/>
  <c r="C10" i="18"/>
  <c r="E18" i="1"/>
  <c r="J12" i="37"/>
  <c r="C25" i="14"/>
  <c r="C17" i="8"/>
  <c r="C18" i="14"/>
  <c r="E14" i="1"/>
  <c r="J9" i="37"/>
  <c r="G40" i="15"/>
  <c r="G34" i="15"/>
  <c r="F18" i="36"/>
  <c r="F9" i="36"/>
  <c r="F18" i="35"/>
  <c r="F9" i="35"/>
  <c r="F18" i="34"/>
  <c r="F29" i="34"/>
  <c r="F18" i="23"/>
  <c r="F29" i="23"/>
  <c r="F19" i="22"/>
  <c r="F10" i="22"/>
  <c r="G19" i="21"/>
  <c r="G10" i="21"/>
  <c r="F17" i="20"/>
  <c r="F9" i="20"/>
  <c r="F19" i="19"/>
  <c r="F10" i="19"/>
  <c r="F21" i="17"/>
  <c r="F11" i="17"/>
  <c r="G18" i="15"/>
  <c r="G9" i="15"/>
  <c r="D22" i="13"/>
  <c r="D11" i="13"/>
  <c r="D27" i="12"/>
  <c r="D22" i="12"/>
  <c r="D11" i="12"/>
  <c r="G31" i="11"/>
  <c r="G16" i="11"/>
  <c r="G31" i="10"/>
  <c r="G16" i="10"/>
  <c r="G16" i="9"/>
  <c r="G17" i="9"/>
  <c r="G33" i="11"/>
  <c r="G32" i="11"/>
  <c r="G30" i="11"/>
  <c r="G29" i="11"/>
  <c r="D10" i="24"/>
  <c r="D9" i="24"/>
  <c r="D6" i="24"/>
  <c r="F20" i="36"/>
  <c r="F19" i="36"/>
  <c r="F17" i="36"/>
  <c r="F16" i="36"/>
  <c r="F13" i="36"/>
  <c r="F12" i="36"/>
  <c r="F11" i="36"/>
  <c r="F10" i="36"/>
  <c r="F8" i="36"/>
  <c r="F7" i="36"/>
  <c r="F6" i="36"/>
  <c r="F20" i="35"/>
  <c r="F19" i="35"/>
  <c r="F17" i="35"/>
  <c r="F16" i="35"/>
  <c r="F13" i="35"/>
  <c r="F12" i="35"/>
  <c r="F11" i="35"/>
  <c r="F10" i="35"/>
  <c r="F8" i="35"/>
  <c r="F7" i="35"/>
  <c r="F6" i="35"/>
  <c r="F30" i="34"/>
  <c r="F28" i="34"/>
  <c r="F27" i="34"/>
  <c r="F26" i="34"/>
  <c r="F25" i="34"/>
  <c r="F24" i="34"/>
  <c r="F23" i="34"/>
  <c r="F22" i="34"/>
  <c r="F19" i="34"/>
  <c r="F17" i="34"/>
  <c r="F16" i="34"/>
  <c r="F15" i="34"/>
  <c r="F14" i="34"/>
  <c r="F13" i="34"/>
  <c r="F12" i="34"/>
  <c r="F19" i="23"/>
  <c r="F28" i="23"/>
  <c r="F27" i="23"/>
  <c r="F26" i="23"/>
  <c r="F25" i="23"/>
  <c r="F24" i="23"/>
  <c r="F23" i="23"/>
  <c r="F22" i="23"/>
  <c r="F30" i="23"/>
  <c r="F17" i="23"/>
  <c r="F16" i="23"/>
  <c r="F15" i="23"/>
  <c r="F14" i="23"/>
  <c r="F13" i="23"/>
  <c r="F12" i="23"/>
  <c r="F21" i="22"/>
  <c r="F20" i="22"/>
  <c r="F18" i="22"/>
  <c r="F17" i="22"/>
  <c r="F14" i="22"/>
  <c r="F13" i="22"/>
  <c r="F12" i="22"/>
  <c r="F11" i="22"/>
  <c r="F9" i="22"/>
  <c r="F8" i="22"/>
  <c r="F7" i="22"/>
  <c r="G18" i="21"/>
  <c r="G17" i="21"/>
  <c r="G21" i="21"/>
  <c r="G20" i="21"/>
  <c r="G14" i="21"/>
  <c r="G13" i="21"/>
  <c r="G12" i="21"/>
  <c r="G11" i="21"/>
  <c r="G9" i="21"/>
  <c r="G8" i="21"/>
  <c r="G7" i="21"/>
  <c r="F19" i="20"/>
  <c r="F18" i="20"/>
  <c r="F16" i="20"/>
  <c r="F15" i="20"/>
  <c r="F12" i="20"/>
  <c r="F11" i="20"/>
  <c r="F10" i="20"/>
  <c r="F8" i="20"/>
  <c r="F7" i="20"/>
  <c r="F21" i="19"/>
  <c r="F20" i="19"/>
  <c r="F18" i="19"/>
  <c r="F17" i="19"/>
  <c r="F14" i="19"/>
  <c r="F13" i="19"/>
  <c r="F12" i="19"/>
  <c r="F11" i="19"/>
  <c r="F9" i="19"/>
  <c r="F8" i="19"/>
  <c r="F7" i="19"/>
  <c r="F23" i="17"/>
  <c r="F22" i="17"/>
  <c r="F20" i="17"/>
  <c r="F19" i="17"/>
  <c r="F16" i="17"/>
  <c r="F15" i="17"/>
  <c r="F14" i="17"/>
  <c r="F13" i="17"/>
  <c r="F12" i="17"/>
  <c r="F10" i="17"/>
  <c r="F9" i="17"/>
  <c r="F8" i="17"/>
  <c r="F7" i="17"/>
  <c r="G43" i="15"/>
  <c r="G42" i="15"/>
  <c r="G41" i="15"/>
  <c r="G39" i="15"/>
  <c r="G36" i="15"/>
  <c r="G35" i="15"/>
  <c r="G33" i="15"/>
  <c r="G32" i="15"/>
  <c r="G17" i="15"/>
  <c r="G16" i="15"/>
  <c r="G20" i="15"/>
  <c r="G19" i="15"/>
  <c r="G10" i="15"/>
  <c r="G13" i="15"/>
  <c r="G12" i="15"/>
  <c r="G11" i="15"/>
  <c r="G8" i="15"/>
  <c r="G7" i="15"/>
  <c r="G6" i="15"/>
  <c r="D24" i="13"/>
  <c r="D23" i="13"/>
  <c r="D21" i="13"/>
  <c r="D20" i="13"/>
  <c r="D10" i="13"/>
  <c r="D9" i="13"/>
  <c r="D8" i="13"/>
  <c r="D7" i="13"/>
  <c r="D6" i="13"/>
  <c r="D17" i="13"/>
  <c r="D16" i="13"/>
  <c r="D15" i="13"/>
  <c r="D14" i="13"/>
  <c r="D13" i="13"/>
  <c r="D12" i="13"/>
  <c r="D24" i="12"/>
  <c r="D23" i="12"/>
  <c r="D21" i="12"/>
  <c r="D20" i="12"/>
  <c r="D17" i="12"/>
  <c r="D16" i="12"/>
  <c r="D15" i="12"/>
  <c r="D14" i="12"/>
  <c r="D13" i="12"/>
  <c r="D12" i="12"/>
  <c r="D10" i="12"/>
  <c r="D9" i="12"/>
  <c r="D8" i="12"/>
  <c r="D7" i="12"/>
  <c r="G6" i="10"/>
  <c r="G33" i="10"/>
  <c r="G32" i="10"/>
  <c r="G30" i="10"/>
  <c r="G29" i="10"/>
  <c r="G26" i="10"/>
  <c r="G25" i="10"/>
  <c r="G24" i="10"/>
  <c r="G23" i="10"/>
  <c r="G22" i="10"/>
  <c r="G21" i="10"/>
  <c r="G20" i="10"/>
  <c r="G19" i="10"/>
  <c r="G18" i="10"/>
  <c r="G17" i="10"/>
  <c r="G15" i="10"/>
  <c r="G14" i="10"/>
  <c r="G13" i="10"/>
  <c r="G12" i="10"/>
  <c r="G11" i="10"/>
  <c r="G10" i="10"/>
  <c r="G9" i="10"/>
  <c r="G8" i="10"/>
  <c r="G7" i="10"/>
  <c r="G27" i="9"/>
  <c r="G26" i="9"/>
  <c r="G25" i="9"/>
  <c r="G24" i="9"/>
  <c r="G23" i="9"/>
  <c r="G22" i="9"/>
  <c r="G21" i="9"/>
  <c r="G20" i="9"/>
  <c r="G19" i="9"/>
  <c r="G18" i="9"/>
  <c r="G31" i="9"/>
  <c r="G30" i="9"/>
  <c r="G33" i="9"/>
  <c r="G32" i="9"/>
  <c r="G15" i="9"/>
  <c r="G14" i="9"/>
  <c r="G13" i="9"/>
  <c r="G12" i="9"/>
  <c r="G11" i="9"/>
  <c r="G10" i="9"/>
  <c r="G9" i="9"/>
  <c r="G8" i="9"/>
  <c r="D5" i="24"/>
  <c r="F5" i="36"/>
  <c r="F5" i="35"/>
  <c r="F11" i="34"/>
  <c r="F11" i="23"/>
  <c r="F6" i="22"/>
  <c r="G6" i="21"/>
  <c r="F6" i="20"/>
  <c r="F6" i="19"/>
  <c r="F6" i="17"/>
  <c r="D5" i="13"/>
  <c r="G5" i="15"/>
  <c r="D6" i="12"/>
  <c r="G7" i="9"/>
  <c r="G18" i="11"/>
  <c r="G19" i="11"/>
  <c r="G20" i="11"/>
  <c r="G21" i="11"/>
  <c r="G22" i="11"/>
  <c r="G23" i="11"/>
  <c r="G24" i="11"/>
  <c r="G25" i="11"/>
  <c r="G26" i="11"/>
  <c r="G17" i="11"/>
  <c r="G7" i="11"/>
  <c r="G8" i="11"/>
  <c r="G9" i="11"/>
  <c r="G10" i="11"/>
  <c r="G11" i="11"/>
  <c r="G12" i="11"/>
  <c r="G13" i="11"/>
  <c r="G14" i="11"/>
  <c r="G15" i="11"/>
  <c r="G6" i="11"/>
  <c r="F17" i="37"/>
  <c r="F24" i="37"/>
  <c r="G17" i="37"/>
  <c r="H18" i="37"/>
  <c r="H19" i="37"/>
  <c r="H20" i="37"/>
  <c r="H21" i="37"/>
  <c r="H22" i="37"/>
  <c r="H23" i="37"/>
  <c r="H25" i="37"/>
  <c r="H26" i="37"/>
  <c r="H27" i="37"/>
  <c r="H28" i="37"/>
  <c r="H29" i="37"/>
  <c r="H30" i="37"/>
  <c r="H12" i="37"/>
  <c r="H17" i="37"/>
  <c r="H24" i="37"/>
  <c r="F1" i="36"/>
  <c r="F1" i="35"/>
  <c r="F1" i="34"/>
  <c r="E29" i="1"/>
  <c r="C29" i="1"/>
  <c r="H32" i="37"/>
  <c r="H31" i="37"/>
  <c r="C2" i="8"/>
  <c r="B2" i="8"/>
  <c r="O1" i="33"/>
  <c r="F1" i="33"/>
  <c r="C10" i="16"/>
  <c r="C6" i="16"/>
  <c r="H9" i="37"/>
  <c r="F11" i="25"/>
  <c r="C19" i="8"/>
  <c r="E11" i="25"/>
  <c r="E16" i="1"/>
  <c r="C12" i="16"/>
  <c r="F1" i="23"/>
  <c r="F1" i="22"/>
  <c r="F1" i="20"/>
  <c r="F1" i="19"/>
  <c r="C1" i="18"/>
  <c r="C1" i="16"/>
  <c r="G1" i="15"/>
  <c r="C1" i="14"/>
  <c r="D1" i="12"/>
  <c r="G1" i="11"/>
  <c r="G1" i="25"/>
  <c r="G2" i="29"/>
  <c r="G3" i="29"/>
  <c r="D2" i="29"/>
  <c r="A3" i="29"/>
  <c r="B4" i="29"/>
  <c r="A2" i="29"/>
  <c r="D1" i="24"/>
  <c r="G1" i="21"/>
  <c r="F1" i="17"/>
  <c r="D1" i="13"/>
  <c r="G1" i="10"/>
  <c r="G1" i="9"/>
  <c r="G3" i="5"/>
  <c r="G2" i="5"/>
  <c r="D2" i="5"/>
  <c r="A3" i="5"/>
  <c r="A2" i="5"/>
  <c r="A2" i="8"/>
  <c r="C3" i="8"/>
  <c r="C1" i="8"/>
  <c r="G1" i="5"/>
  <c r="A1" i="8"/>
  <c r="B1" i="8"/>
  <c r="H15" i="37"/>
  <c r="H14" i="37"/>
  <c r="H13" i="37"/>
  <c r="H7" i="37"/>
  <c r="H6" i="37"/>
  <c r="C9" i="8"/>
  <c r="H16" i="37"/>
  <c r="H11" i="37"/>
  <c r="H8" i="37"/>
  <c r="H10" i="37"/>
  <c r="H5" i="37"/>
  <c r="F34" i="37"/>
  <c r="H4" i="37"/>
  <c r="F37" i="37"/>
  <c r="H34" i="37"/>
  <c r="G11" i="25"/>
  <c r="G34" i="9"/>
  <c r="E9" i="25"/>
  <c r="D7" i="24"/>
  <c r="F38" i="37"/>
  <c r="F39" i="37"/>
  <c r="D11" i="24"/>
  <c r="D13" i="24"/>
  <c r="E28" i="1"/>
  <c r="J33" i="37"/>
  <c r="F14" i="36"/>
  <c r="E26" i="1"/>
  <c r="J32" i="37"/>
  <c r="F21" i="36"/>
  <c r="F14" i="35"/>
  <c r="E20" i="25"/>
  <c r="F21" i="35"/>
  <c r="C28" i="8"/>
  <c r="F20" i="23"/>
  <c r="E23" i="1"/>
  <c r="J17" i="37"/>
  <c r="F20" i="34"/>
  <c r="E24" i="1"/>
  <c r="J24" i="37"/>
  <c r="F31" i="34"/>
  <c r="F19" i="25"/>
  <c r="F31" i="23"/>
  <c r="F15" i="22"/>
  <c r="E22" i="1"/>
  <c r="J16" i="37"/>
  <c r="F22" i="22"/>
  <c r="C25" i="8"/>
  <c r="G22" i="21"/>
  <c r="C24" i="8"/>
  <c r="G15" i="21"/>
  <c r="E16" i="25"/>
  <c r="F20" i="20"/>
  <c r="F15" i="25"/>
  <c r="F13" i="20"/>
  <c r="E15" i="25"/>
  <c r="E13" i="25"/>
  <c r="F22" i="19"/>
  <c r="F14" i="25"/>
  <c r="F15" i="19"/>
  <c r="F13" i="25"/>
  <c r="C19" i="18"/>
  <c r="F17" i="17"/>
  <c r="E12" i="25"/>
  <c r="F24" i="17"/>
  <c r="C20" i="8"/>
  <c r="G37" i="15"/>
  <c r="G44" i="15"/>
  <c r="G14" i="15"/>
  <c r="G21" i="15"/>
  <c r="F9" i="25"/>
  <c r="G9" i="25"/>
  <c r="C27" i="14"/>
  <c r="D18" i="13"/>
  <c r="E13" i="1"/>
  <c r="J8" i="37"/>
  <c r="D25" i="13"/>
  <c r="C16" i="8"/>
  <c r="D18" i="12"/>
  <c r="E12" i="1"/>
  <c r="J7" i="37"/>
  <c r="D25" i="12"/>
  <c r="F7" i="25"/>
  <c r="G34" i="11"/>
  <c r="F6" i="25"/>
  <c r="G27" i="11"/>
  <c r="E6" i="25"/>
  <c r="G34" i="10"/>
  <c r="F5" i="25"/>
  <c r="G27" i="10"/>
  <c r="E10" i="1"/>
  <c r="J5" i="37"/>
  <c r="G28" i="9"/>
  <c r="E4" i="25"/>
  <c r="F4" i="25"/>
  <c r="C12" i="8"/>
  <c r="G36" i="9"/>
  <c r="E9" i="1"/>
  <c r="E22" i="25"/>
  <c r="F22" i="25"/>
  <c r="G22" i="25"/>
  <c r="F20" i="25"/>
  <c r="G20" i="25"/>
  <c r="C31" i="8"/>
  <c r="C18" i="8"/>
  <c r="E15" i="1"/>
  <c r="J10" i="37"/>
  <c r="E21" i="25"/>
  <c r="F23" i="36"/>
  <c r="E18" i="25"/>
  <c r="F21" i="25"/>
  <c r="C29" i="8"/>
  <c r="F23" i="35"/>
  <c r="E25" i="1"/>
  <c r="J31" i="37"/>
  <c r="F33" i="23"/>
  <c r="F33" i="34"/>
  <c r="C27" i="8"/>
  <c r="E19" i="25"/>
  <c r="G19" i="25"/>
  <c r="C26" i="8"/>
  <c r="F18" i="25"/>
  <c r="F24" i="22"/>
  <c r="F17" i="25"/>
  <c r="E17" i="25"/>
  <c r="F16" i="25"/>
  <c r="G16" i="25"/>
  <c r="E21" i="1"/>
  <c r="K15" i="37"/>
  <c r="G24" i="21"/>
  <c r="C23" i="8"/>
  <c r="G15" i="25"/>
  <c r="E20" i="1"/>
  <c r="J14" i="37"/>
  <c r="F22" i="20"/>
  <c r="C22" i="8"/>
  <c r="G13" i="25"/>
  <c r="F24" i="19"/>
  <c r="E19" i="1"/>
  <c r="J13" i="37"/>
  <c r="E14" i="25"/>
  <c r="G14" i="25"/>
  <c r="F26" i="17"/>
  <c r="E17" i="1"/>
  <c r="J11" i="37"/>
  <c r="F12" i="25"/>
  <c r="G12" i="25"/>
  <c r="G46" i="15"/>
  <c r="F8" i="25"/>
  <c r="E10" i="25"/>
  <c r="G23" i="15"/>
  <c r="F10" i="25"/>
  <c r="E8" i="25"/>
  <c r="D27" i="13"/>
  <c r="E7" i="25"/>
  <c r="G7" i="25"/>
  <c r="C15" i="8"/>
  <c r="G36" i="11"/>
  <c r="G6" i="25"/>
  <c r="C14" i="8"/>
  <c r="E11" i="1"/>
  <c r="J6" i="37"/>
  <c r="C13" i="8"/>
  <c r="E5" i="25"/>
  <c r="G5" i="25"/>
  <c r="G36" i="10"/>
  <c r="G4" i="25"/>
  <c r="J4" i="37"/>
  <c r="G18" i="25"/>
  <c r="G21" i="25"/>
  <c r="G17" i="25"/>
  <c r="J15" i="37"/>
  <c r="F26" i="25"/>
  <c r="G8" i="25"/>
  <c r="G10" i="25"/>
  <c r="E27" i="1"/>
  <c r="E31" i="1"/>
  <c r="E6" i="1"/>
  <c r="C30" i="8"/>
  <c r="C33" i="8"/>
  <c r="E25" i="25"/>
  <c r="A10" i="29"/>
  <c r="I26" i="25"/>
  <c r="G27" i="25"/>
  <c r="I27" i="25"/>
  <c r="I25"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tc={AEF1DDC0-3815-4A9C-B568-5EAA2147FE02}</author>
  </authors>
  <commentList>
    <comment ref="A2" authorId="0" shapeId="0" xr:uid="{AEF1DDC0-3815-4A9C-B568-5EAA2147FE02}">
      <text>
        <t>[Threaded comment]
Your version of Excel allows you to read this threaded comment; however, any edits to it will get removed if the file is opened in a newer version of Excel. Learn more: https://go.microsoft.com/fwlink/?linkid=870924
Comment:
    Citation to JTED statute should be removed from this description.</t>
      </text>
    </comment>
  </commentList>
</comments>
</file>

<file path=xl/sharedStrings.xml><?xml version="1.0" encoding="utf-8"?>
<sst xmlns="http://schemas.openxmlformats.org/spreadsheetml/2006/main" count="755" uniqueCount="437">
  <si>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</si>
  <si>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indexed="8"/>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</si>
  <si>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</si>
  <si>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The State of Illinois will be tracking grant expenditures to Youth and Non-Youth program participants using the budget line items listed below.  Grantees will be required to budget and report costs for the Youth and Non-Youth participant expenditures.  Grantees will be allowed to “transfer” funds between the Youth and the Non-Youth costs under each budget line item without submitting a formal budget modification.</t>
  </si>
  <si>
    <r>
      <t>Section A</t>
    </r>
    <r>
      <rPr>
        <u/>
        <sz val="20"/>
        <color indexed="8"/>
        <rFont val="Times New Roman"/>
        <family val="1"/>
      </rPr>
      <t xml:space="preserve"> – Budget Summary</t>
    </r>
  </si>
  <si>
    <t>STATE OF ILLINOIS FUNDS</t>
  </si>
  <si>
    <r>
      <t xml:space="preserve">All applicants must complete Section A and provide a break-down by the applicable budget categories shown in lines 1-17. </t>
    </r>
    <r>
      <rPr>
        <b/>
        <sz val="9"/>
        <color indexed="8"/>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</si>
  <si>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</si>
  <si>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</si>
  <si>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</si>
  <si>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</si>
  <si>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 18: Show the total budget request for each fiscal year for which funding is requested.</t>
  </si>
  <si>
    <t>Please use detail worksheet and narrative section for further descriptions and explanations of budgetary line items</t>
  </si>
  <si>
    <r>
      <t>Section A (continued) Indirect Cost Information</t>
    </r>
    <r>
      <rPr>
        <sz val="9"/>
        <color indexed="8"/>
        <rFont val="Times New Roman"/>
        <family val="1"/>
      </rPr>
      <t xml:space="preserve">: </t>
    </r>
    <r>
      <rPr>
        <i/>
        <sz val="9"/>
        <color indexed="8"/>
        <rFont val="Times New Roman"/>
        <family val="1"/>
      </rPr>
      <t>(This information should be completed by the applicant’s Business Office)</t>
    </r>
    <r>
      <rPr>
        <sz val="9"/>
        <color indexed="8"/>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</si>
  <si>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indexed="8"/>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indexed="8"/>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</si>
  <si>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</si>
  <si>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</si>
  <si>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indexed="8"/>
        <rFont val="Times New Roman"/>
        <family val="1"/>
      </rPr>
      <t xml:space="preserve">      </t>
    </r>
    <r>
      <rPr>
        <b/>
        <sz val="9"/>
        <color indexed="8"/>
        <rFont val="Times New Roman"/>
        <family val="1"/>
      </rPr>
      <t>Negotiate an Indirect Cost Rate with the State of Illinois’ Indirect Cost Unit with guidance from our State Cognizant Agency on an annual basis.</t>
    </r>
  </si>
  <si>
    <r>
      <t>B)</t>
    </r>
    <r>
      <rPr>
        <b/>
        <sz val="7"/>
        <color indexed="8"/>
        <rFont val="Times New Roman"/>
        <family val="1"/>
      </rPr>
      <t xml:space="preserve">      </t>
    </r>
    <r>
      <rPr>
        <b/>
        <sz val="9"/>
        <color indexed="8"/>
        <rFont val="Times New Roman"/>
        <family val="1"/>
      </rPr>
      <t xml:space="preserve">Elect to use the de minimis rate of 10% modified total direct cost (MTDC) which may be used indefinitely on State of Illinois Awards.  </t>
    </r>
  </si>
  <si>
    <r>
      <t>C)</t>
    </r>
    <r>
      <rPr>
        <b/>
        <sz val="7"/>
        <color indexed="8"/>
        <rFont val="Times New Roman"/>
        <family val="1"/>
      </rPr>
      <t xml:space="preserve">      </t>
    </r>
    <r>
      <rPr>
        <b/>
        <sz val="9"/>
        <color indexed="8"/>
        <rFont val="Times New Roman"/>
        <family val="1"/>
      </rPr>
      <t>Use a Restricted Rate designated by programmatic statutory policy. (See Notice of Funding Opportunity for Restricted Rate Programs)</t>
    </r>
  </si>
  <si>
    <r>
      <t>Option (2a)</t>
    </r>
    <r>
      <rPr>
        <sz val="9"/>
        <color indexed="8"/>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indexed="8"/>
        <rFont val="Times New Roman"/>
        <family val="1"/>
      </rPr>
      <t>Note:</t>
    </r>
    <r>
      <rPr>
        <sz val="9"/>
        <color indexed="8"/>
        <rFont val="Times New Roman"/>
        <family val="1"/>
      </rPr>
      <t xml:space="preserve"> </t>
    </r>
    <r>
      <rPr>
        <i/>
        <sz val="9"/>
        <color indexed="8"/>
        <rFont val="Times New Roman"/>
        <family val="1"/>
      </rPr>
      <t>If this option is selected by the applicant, basic information is required for completion of this section. See bottom of “Section-A Indirect Cost Information”</t>
    </r>
  </si>
  <si>
    <t>OR</t>
  </si>
  <si>
    <r>
      <t>Option (2b)</t>
    </r>
    <r>
      <rPr>
        <sz val="9"/>
        <color indexed="8"/>
        <rFont val="Times New Roman"/>
        <family val="1"/>
      </rPr>
      <t xml:space="preserve">: The applicant currently does </t>
    </r>
    <r>
      <rPr>
        <u/>
        <sz val="9"/>
        <color indexed="8"/>
        <rFont val="Times New Roman"/>
        <family val="1"/>
      </rPr>
      <t xml:space="preserve">not </t>
    </r>
    <r>
      <rPr>
        <sz val="9"/>
        <color indexed="8"/>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indexed="8"/>
        <rFont val="Times New Roman"/>
        <family val="1"/>
      </rPr>
      <t>Note:</t>
    </r>
    <r>
      <rPr>
        <sz val="9"/>
        <color indexed="8"/>
        <rFont val="Times New Roman"/>
        <family val="1"/>
      </rPr>
      <t xml:space="preserve"> </t>
    </r>
    <r>
      <rPr>
        <i/>
        <sz val="9"/>
        <color indexed="8"/>
        <rFont val="Times New Roman"/>
        <family val="1"/>
      </rPr>
      <t>The applicant should check with the State of Illinois awarding Agency for information regarding reimbursement of indirect costs while its proposal is being negotiated</t>
    </r>
  </si>
  <si>
    <r>
      <t>Option (3)</t>
    </r>
    <r>
      <rPr>
        <sz val="9"/>
        <color indexed="8"/>
        <rFont val="Times New Roman"/>
        <family val="1"/>
      </rPr>
      <t xml:space="preserve">: The applicant elects to charge the de minimis rate of 10% modified total direct cost (MTDC) which may be used indefinitely on State of Illinois awards (2 CFR 200.414 (c)(4)(f) &amp; (200.68). </t>
    </r>
    <r>
      <rPr>
        <b/>
        <i/>
        <sz val="9"/>
        <color indexed="8"/>
        <rFont val="Times New Roman"/>
        <family val="1"/>
      </rPr>
      <t>Note:</t>
    </r>
    <r>
      <rPr>
        <sz val="9"/>
        <color indexed="8"/>
        <rFont val="Times New Roman"/>
        <family val="1"/>
      </rPr>
      <t xml:space="preserve"> </t>
    </r>
    <r>
      <rPr>
        <i/>
        <sz val="9"/>
        <color indexed="8"/>
        <rFont val="Times New Roman"/>
        <family val="1"/>
      </rPr>
      <t>The applicant must be eligible, see 2 CFR 200.414 (f), and submit documentation on the calculation of MTDC within your Budget Narrative under Indirect Costs.</t>
    </r>
    <r>
      <rPr>
        <sz val="9"/>
        <color indexed="8"/>
        <rFont val="Times New Roman"/>
        <family val="1"/>
      </rPr>
      <t xml:space="preserve"> </t>
    </r>
    <r>
      <rPr>
        <b/>
        <i/>
        <sz val="9"/>
        <color indexed="8"/>
        <rFont val="Times New Roman"/>
        <family val="1"/>
      </rPr>
      <t>Note</t>
    </r>
    <r>
      <rPr>
        <i/>
        <sz val="9"/>
        <color indexed="8"/>
        <rFont val="Times New Roman"/>
        <family val="1"/>
      </rPr>
      <t xml:space="preserve"> the applicant may only use the 10 percent de minimis rate if the applicant does not have an Approved Indirect Cost Rate Agreement.  The applicant may </t>
    </r>
    <r>
      <rPr>
        <i/>
        <u/>
        <sz val="9"/>
        <color indexed="8"/>
        <rFont val="Times New Roman"/>
        <family val="1"/>
      </rPr>
      <t>not</t>
    </r>
    <r>
      <rPr>
        <i/>
        <sz val="9"/>
        <color indexed="8"/>
        <rFont val="Times New Roman"/>
        <family val="1"/>
      </rPr>
      <t xml:space="preserve"> use the de minimis rate if it is a Local government,  or if your grant is funded under a training rate or restricted rate program</t>
    </r>
    <r>
      <rPr>
        <sz val="9"/>
        <color indexed="8"/>
        <rFont val="Times New Roman"/>
        <family val="1"/>
      </rPr>
      <t>.</t>
    </r>
  </si>
  <si>
    <r>
      <t>Option (4):</t>
    </r>
    <r>
      <rPr>
        <sz val="9"/>
        <color indexed="8"/>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indexed="8"/>
        <rFont val="Times New Roman"/>
        <family val="1"/>
      </rPr>
      <t>Note:</t>
    </r>
    <r>
      <rPr>
        <i/>
        <sz val="9"/>
        <color indexed="8"/>
        <rFont val="Times New Roman"/>
        <family val="1"/>
      </rPr>
      <t xml:space="preserve"> See Notice of State Award for Restricted Rate Programs</t>
    </r>
  </si>
  <si>
    <r>
      <t>Section B</t>
    </r>
    <r>
      <rPr>
        <u/>
        <sz val="20"/>
        <color indexed="8"/>
        <rFont val="Times New Roman"/>
        <family val="1"/>
      </rPr>
      <t xml:space="preserve"> - Budget Summary</t>
    </r>
  </si>
  <si>
    <t>NON-STATE OF ILLINOIS FUNDS</t>
  </si>
  <si>
    <r>
      <t>NON-STATE</t>
    </r>
    <r>
      <rPr>
        <sz val="9"/>
        <color indexed="8"/>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</si>
  <si>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indexed="8"/>
        <rFont val="Times New Roman"/>
        <family val="1"/>
      </rPr>
      <t xml:space="preserve"> NON STATE</t>
    </r>
    <r>
      <rPr>
        <sz val="9"/>
        <color indexed="8"/>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</si>
  <si>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</si>
  <si>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For each project year, for which matching funds or other contributions are provided, show the total contribution for each applicable budget category.</t>
  </si>
  <si>
    <t>Line 18: Show the total matching or other contribution for each fiscal year.</t>
  </si>
  <si>
    <t>Please see detail worksheet and narrative section for further descriptions and explanations of budgetary line items</t>
  </si>
  <si>
    <r>
      <t>Section C</t>
    </r>
    <r>
      <rPr>
        <u/>
        <sz val="20"/>
        <color indexed="8"/>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</si>
  <si>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</si>
  <si>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</si>
  <si>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</si>
  <si>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indexed="8"/>
        <rFont val="Times New Roman"/>
        <family val="1"/>
      </rPr>
      <t xml:space="preserve">        </t>
    </r>
    <r>
      <rPr>
        <sz val="9"/>
        <color indexed="8"/>
        <rFont val="Times New Roman"/>
        <family val="1"/>
      </rPr>
      <t xml:space="preserve">Provide an itemized budget breakdown, and justification by project year, for each budget category listed in Sections A and B.  </t>
    </r>
  </si>
  <si>
    <r>
      <t>2.</t>
    </r>
    <r>
      <rPr>
        <sz val="7"/>
        <color indexed="8"/>
        <rFont val="Times New Roman"/>
        <family val="1"/>
      </rPr>
      <t xml:space="preserve">        </t>
    </r>
    <r>
      <rPr>
        <sz val="9"/>
        <color indexed="8"/>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</si>
  <si>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</si>
  <si>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</si>
  <si>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</si>
  <si>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</si>
  <si>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indexed="8"/>
        <rFont val="Times New Roman"/>
        <family val="1"/>
      </rPr>
      <t xml:space="preserve">        </t>
    </r>
    <r>
      <rPr>
        <sz val="9"/>
        <color indexed="8"/>
        <rFont val="Times New Roman"/>
        <family val="1"/>
      </rPr>
      <t>If applicable to this program, provide the rate and base on which fringe benefits are calculated.</t>
    </r>
  </si>
  <si>
    <r>
      <t>4.</t>
    </r>
    <r>
      <rPr>
        <sz val="7"/>
        <color indexed="8"/>
        <rFont val="Times New Roman"/>
        <family val="1"/>
      </rPr>
      <t xml:space="preserve">        </t>
    </r>
    <r>
      <rPr>
        <sz val="9"/>
        <color indexed="8"/>
        <rFont val="Times New Roman"/>
        <family val="1"/>
      </rPr>
      <t xml:space="preserve">If the applicant is requesting </t>
    </r>
    <r>
      <rPr>
        <sz val="9"/>
        <color indexed="8"/>
        <rFont val="Times New Roman"/>
        <family val="1"/>
      </rPr>
      <t>reimbursement</t>
    </r>
    <r>
      <rPr>
        <sz val="9"/>
        <color indexed="8"/>
        <rFont val="Times New Roman"/>
        <family val="1"/>
      </rPr>
      <t xml:space="preserve"> for indirect costs on line 17, this information should be completed by the applicant’s Business Office.  S</t>
    </r>
    <r>
      <rPr>
        <sz val="9"/>
        <color indexed="8"/>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</si>
  <si>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indexed="8"/>
        <rFont val="Times New Roman"/>
        <family val="1"/>
      </rPr>
      <t xml:space="preserve">        </t>
    </r>
    <r>
      <rPr>
        <sz val="9"/>
        <color indexed="8"/>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</si>
  <si>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</si>
  <si>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</si>
  <si>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</si>
  <si>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</si>
  <si>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</si>
  <si>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</si>
  <si>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</si>
  <si>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</si>
  <si>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</si>
  <si>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</si>
  <si>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</si>
  <si>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</si>
  <si>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</si>
  <si>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</si>
  <si>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</si>
  <si>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STATE OF ILLINOIS </t>
  </si>
  <si>
    <t>UNIFORM GRANT BUDGET TEMPLATE</t>
  </si>
  <si>
    <t>Commerce &amp; Economic Opportunity</t>
  </si>
  <si>
    <t>Organization Name:</t>
  </si>
  <si>
    <t>UEI</t>
  </si>
  <si>
    <t>NOFO #</t>
  </si>
  <si>
    <t>3460-2902</t>
  </si>
  <si>
    <t>Please type in the light blue highlighted cells</t>
  </si>
  <si>
    <t xml:space="preserve">CSFA Number: </t>
  </si>
  <si>
    <t>420-30-3460</t>
  </si>
  <si>
    <t>CSFA Description:</t>
  </si>
  <si>
    <t>Clean Energy Career Pathway Program</t>
  </si>
  <si>
    <t>Fiscal Year:</t>
  </si>
  <si>
    <t>S E C T I O N   A   -- STATE OF ILLINOIS FUNDS</t>
  </si>
  <si>
    <t>Grant #</t>
  </si>
  <si>
    <t xml:space="preserve"> Revenues </t>
  </si>
  <si>
    <t xml:space="preserve">TOTAL REVENUE </t>
  </si>
  <si>
    <t>(a). State of Illinois Grant Amount Requested</t>
  </si>
  <si>
    <t xml:space="preserve"> BUDGET SUMMARY STATE OF ILLINOIS FUNDS </t>
  </si>
  <si>
    <t xml:space="preserve">Budget Expenditure Categories               </t>
  </si>
  <si>
    <t>OMB Uniform Guidance                                                          Federal Awards Reference  2 CFR 200</t>
  </si>
  <si>
    <t>TOTAL EXPENDITURES</t>
  </si>
  <si>
    <t>1. Personnel (Salaries &amp; Wages)</t>
  </si>
  <si>
    <t>2. Fringe Benefits</t>
  </si>
  <si>
    <t>3. Travel</t>
  </si>
  <si>
    <t>4. Equipment</t>
  </si>
  <si>
    <t>5. Supplies</t>
  </si>
  <si>
    <t>6. Contractual Services  &amp; Subawards</t>
  </si>
  <si>
    <t>200.318 &amp; 200.92</t>
  </si>
  <si>
    <t>7. Consultant (Professional Services)</t>
  </si>
  <si>
    <t>8. Construction</t>
  </si>
  <si>
    <t>9. Occupancy (Rent &amp; Utilities)</t>
  </si>
  <si>
    <t>10. Research &amp; Development (R&amp;D)</t>
  </si>
  <si>
    <t>11. Telecommunications</t>
  </si>
  <si>
    <t>12. Training &amp; Education</t>
  </si>
  <si>
    <t>13. Direct Administrative costs</t>
  </si>
  <si>
    <t xml:space="preserve">200.413 ( c) </t>
  </si>
  <si>
    <t>14. Miscellaneous Costs</t>
  </si>
  <si>
    <r>
      <rPr>
        <sz val="11"/>
        <color indexed="8"/>
        <rFont val="Times New Roman"/>
        <family val="1"/>
      </rPr>
      <t>15</t>
    </r>
    <r>
      <rPr>
        <b/>
        <sz val="11"/>
        <color indexed="8"/>
        <rFont val="Times New Roman"/>
        <family val="1"/>
      </rPr>
      <t xml:space="preserve">. A. </t>
    </r>
    <r>
      <rPr>
        <b/>
        <i/>
        <u/>
        <sz val="11"/>
        <color indexed="8"/>
        <rFont val="Times New Roman"/>
        <family val="1"/>
      </rPr>
      <t>Training Costs</t>
    </r>
  </si>
  <si>
    <r>
      <t xml:space="preserve">      B. </t>
    </r>
    <r>
      <rPr>
        <b/>
        <i/>
        <u/>
        <sz val="11"/>
        <color indexed="8"/>
        <rFont val="Times New Roman"/>
        <family val="1"/>
      </rPr>
      <t>Work-Based Training</t>
    </r>
  </si>
  <si>
    <r>
      <t xml:space="preserve">      C. </t>
    </r>
    <r>
      <rPr>
        <b/>
        <i/>
        <u/>
        <sz val="11"/>
        <color indexed="8"/>
        <rFont val="Times New Roman"/>
        <family val="1"/>
      </rPr>
      <t>Other Program Costs</t>
    </r>
  </si>
  <si>
    <r>
      <t xml:space="preserve">      D. </t>
    </r>
    <r>
      <rPr>
        <b/>
        <i/>
        <u/>
        <sz val="11"/>
        <color indexed="8"/>
        <rFont val="Times New Roman"/>
        <family val="1"/>
      </rPr>
      <t>Barrier Reduction Fund</t>
    </r>
  </si>
  <si>
    <t>16. Total Direct Costs (lines 1-15)</t>
  </si>
  <si>
    <t>17.  Indirect Costs* (see below)</t>
  </si>
  <si>
    <t>Rate:</t>
  </si>
  <si>
    <t>Base:</t>
  </si>
  <si>
    <t xml:space="preserve">18. Total Costs State Grant Funds  (16 &amp;17) </t>
  </si>
  <si>
    <t>FY 2025 Clean Energy Career Pathway</t>
  </si>
  <si>
    <t>UPDATED 10/24/2023</t>
  </si>
  <si>
    <t xml:space="preserve">Indirect Cost Rate = </t>
  </si>
  <si>
    <t>GATA Line</t>
  </si>
  <si>
    <t>GRS Exp Code</t>
  </si>
  <si>
    <t>Description</t>
  </si>
  <si>
    <t>Total Costs</t>
  </si>
  <si>
    <t>Direct Cost Base Exclusions</t>
  </si>
  <si>
    <t>Direct Cost Base</t>
  </si>
  <si>
    <t>Notes
(for de minimis calculations)</t>
  </si>
  <si>
    <t>Please enter data in the blue highlighted cells</t>
  </si>
  <si>
    <t>PERSONNEL</t>
  </si>
  <si>
    <t>Included in Indirect Cost Base</t>
  </si>
  <si>
    <t>FRINGE BENEFITS</t>
  </si>
  <si>
    <t>Travel</t>
  </si>
  <si>
    <t>Equipment</t>
  </si>
  <si>
    <t>Excluded from Indirect Cost Base</t>
  </si>
  <si>
    <t>Supplies</t>
  </si>
  <si>
    <t>Contractual Services &amp; Subawards</t>
  </si>
  <si>
    <t>*See Note #1 Below</t>
  </si>
  <si>
    <t>7</t>
  </si>
  <si>
    <t>Consultant (Professional Services)</t>
  </si>
  <si>
    <t>9</t>
  </si>
  <si>
    <t>Occupancy (Rent and Utilities)</t>
  </si>
  <si>
    <t>Exclude Rent from Indirect Base</t>
  </si>
  <si>
    <t>10</t>
  </si>
  <si>
    <t>Research and Development</t>
  </si>
  <si>
    <t>Telecommunications</t>
  </si>
  <si>
    <t>Training and Education</t>
  </si>
  <si>
    <t>Direct Administrative Costs</t>
  </si>
  <si>
    <t>Exclude Costs Covered in Indirect</t>
  </si>
  <si>
    <t>Miscellaneous Costs</t>
  </si>
  <si>
    <t>15A</t>
  </si>
  <si>
    <t>Direct Training Costs</t>
  </si>
  <si>
    <t>Occupational Skills Training</t>
  </si>
  <si>
    <t>**See Note #2 Below</t>
  </si>
  <si>
    <t>Skill Upgrading and Retraining</t>
  </si>
  <si>
    <t>Entreprenueurial Training</t>
  </si>
  <si>
    <t>Job Readiness Training</t>
  </si>
  <si>
    <t>Adult Education and Literacy</t>
  </si>
  <si>
    <t>Supportive Services</t>
  </si>
  <si>
    <t>15B</t>
  </si>
  <si>
    <t>Work Based Training</t>
  </si>
  <si>
    <t>Apprenticeships/Pre-apprenticeships</t>
  </si>
  <si>
    <t>Work Experience/Internships</t>
  </si>
  <si>
    <t>Transitional Jobs</t>
  </si>
  <si>
    <t xml:space="preserve">On-the-Job Training </t>
  </si>
  <si>
    <t>Customized Training</t>
  </si>
  <si>
    <t xml:space="preserve">Incumbent Worker Training </t>
  </si>
  <si>
    <t>15C</t>
  </si>
  <si>
    <t>Other Program Costs</t>
  </si>
  <si>
    <t>15D</t>
  </si>
  <si>
    <t>Barrier Reduction Fund</t>
  </si>
  <si>
    <t>Indirect Costs</t>
  </si>
  <si>
    <t>2XXX</t>
  </si>
  <si>
    <t>TOTAL PROGRAM</t>
  </si>
  <si>
    <t>TOTAL Direct Cost Base</t>
  </si>
  <si>
    <t>Total Indirect Costs</t>
  </si>
  <si>
    <t>Calculated from Table Above</t>
  </si>
  <si>
    <t>Program Indirect</t>
  </si>
  <si>
    <t>Must Equal Indirect-Program in Section A</t>
  </si>
  <si>
    <t>Check for Accuracy (Must Equal Zero)</t>
  </si>
  <si>
    <t>Must Equal Zero or be within $1 due to rounding</t>
  </si>
  <si>
    <t>Comments:</t>
  </si>
  <si>
    <t>NOTE #1:   Each contract or subaward AND the amount must be listed in the budget narrative.  Grantees are allow to include only the first $25,000 of each contract or subrecipient agreement as a part of the indirect cost rate base.  Any additional costs are excluded from the indirect cost base.  If a subaward includes training or work-based learning, those amounts have to be reported under Direct Training (DT) or Work Based Training (WBT) and not subawards.</t>
  </si>
  <si>
    <t xml:space="preserve">NOTE #2:   Direct Training and Work-Based Training Costs cannot be included as a part of the indirect cost base if this service is provided under a contract or subrecipient agreement.  In this case, only the first $25,000 of each contract or subrecipient agreement would be allowed to be included in the Indirect Cost base.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</si>
  <si>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</si>
  <si>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</si>
  <si>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</si>
  <si>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</si>
  <si>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</si>
  <si>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</si>
  <si>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</si>
  <si>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</si>
  <si>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</si>
  <si>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</si>
  <si>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</si>
  <si>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 xml:space="preserve">Elect to use the de minimis rate of 10% modified total direct cost (MTDC) which may be used indefinitely on State of Illinois Awards.  </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</si>
  <si>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</si>
  <si>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</si>
  <si>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</si>
  <si>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</si>
  <si>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</si>
  <si>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</si>
  <si>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</si>
  <si>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</si>
  <si>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</si>
  <si>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</si>
  <si>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</si>
  <si>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</si>
  <si>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</si>
  <si>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</si>
  <si>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</si>
  <si>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</si>
  <si>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</si>
  <si>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</si>
  <si>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</si>
  <si>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</si>
  <si>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</si>
  <si>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</si>
  <si>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</si>
  <si>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</si>
  <si>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</si>
  <si>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</si>
  <si>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</si>
  <si>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</si>
  <si>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</si>
  <si>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r>
      <t xml:space="preserve">Grantee Match/Leverage Requirement ________ % </t>
    </r>
    <r>
      <rPr>
        <i/>
        <sz val="11"/>
        <color indexed="10"/>
        <rFont val="Times New Roman"/>
        <family val="1"/>
      </rPr>
      <t>(Agency to populate)</t>
    </r>
  </si>
  <si>
    <t xml:space="preserve">(b). -Cash </t>
  </si>
  <si>
    <t>(c). -Non-cash</t>
  </si>
  <si>
    <t xml:space="preserve">(d). Other Funding &amp; Contributions </t>
  </si>
  <si>
    <t>NON-STATE Funds Total</t>
  </si>
  <si>
    <t xml:space="preserve"> BUDGET SUMMARY NON-STATE OF ILLINOIS FUNDS </t>
  </si>
  <si>
    <t>you should not need to type anything in below this row</t>
  </si>
  <si>
    <t>Rate: __________  %  Base:______________________</t>
  </si>
  <si>
    <t xml:space="preserve">18. Total Costs NON -State Grant Funds  (16 &amp;17) </t>
  </si>
  <si>
    <r>
      <rPr>
        <b/>
        <sz val="14"/>
        <color indexed="8"/>
        <rFont val="Times New Roman"/>
        <family val="1"/>
      </rPr>
      <t xml:space="preserve">CERTIFICATION </t>
    </r>
    <r>
      <rPr>
        <b/>
        <sz val="10"/>
        <color indexed="8"/>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</si>
  <si>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</si>
  <si>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</si>
  <si>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</si>
  <si>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</si>
  <si>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</si>
  <si>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</si>
  <si>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</si>
  <si>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</si>
  <si>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</si>
  <si>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</si>
  <si>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</si>
  <si>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indexed="8"/>
        <rFont val="Times New Roman"/>
        <family val="1"/>
      </rPr>
      <t xml:space="preserve"> - Budget Worksheet &amp; Narrative</t>
    </r>
  </si>
  <si>
    <r>
      <rPr>
        <b/>
        <sz val="10"/>
        <color indexed="8"/>
        <rFont val="Times New Roman"/>
        <family val="1"/>
      </rPr>
      <t>1).</t>
    </r>
    <r>
      <rPr>
        <b/>
        <u/>
        <sz val="10"/>
        <color indexed="8"/>
        <rFont val="Times New Roman"/>
        <family val="1"/>
      </rPr>
      <t xml:space="preserve"> Personnel (Salaries &amp; Wages)</t>
    </r>
    <r>
      <rPr>
        <b/>
        <sz val="10"/>
        <color indexed="8"/>
        <rFont val="Times New Roman"/>
        <family val="1"/>
      </rPr>
      <t xml:space="preserve"> </t>
    </r>
    <r>
      <rPr>
        <i/>
        <sz val="10"/>
        <color indexed="8"/>
        <rFont val="Times New Roman"/>
        <family val="1"/>
      </rPr>
      <t>(2 CFR 200.430)</t>
    </r>
    <r>
      <rPr>
        <sz val="10"/>
        <color indexed="8"/>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</si>
  <si>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1000. PERSONNEL - Compensation for services of employees rendered during the period of performance under the award, including but not necessarily limited to wages and salaries as defined in 2 CFR 200.430</t>
  </si>
  <si>
    <t xml:space="preserve">Name </t>
  </si>
  <si>
    <t>Position(s)</t>
  </si>
  <si>
    <t xml:space="preserve">Salary or Wage </t>
  </si>
  <si>
    <r>
      <t xml:space="preserve">Basis </t>
    </r>
    <r>
      <rPr>
        <sz val="8"/>
        <color indexed="8"/>
        <rFont val="Times New Roman"/>
        <family val="1"/>
      </rPr>
      <t>(Yr./Mo./Hr.)</t>
    </r>
  </si>
  <si>
    <t xml:space="preserve">% of Time </t>
  </si>
  <si>
    <t xml:space="preserve">Length of time </t>
  </si>
  <si>
    <t>Personnel Cost</t>
  </si>
  <si>
    <t>Length of time=# of units of Basis</t>
  </si>
  <si>
    <t>State Total</t>
  </si>
  <si>
    <t>Non-State Total</t>
  </si>
  <si>
    <t xml:space="preserve">Total Personnel </t>
  </si>
  <si>
    <t>This rows adds State &amp; Non-State Totals</t>
  </si>
  <si>
    <t xml:space="preserve">Personnel 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</si>
  <si>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</si>
  <si>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</si>
  <si>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Personnel Narrative (Non-State) </t>
    </r>
    <r>
      <rPr>
        <i/>
        <sz val="10"/>
        <color indexed="8"/>
        <rFont val="Times New Roman"/>
        <family val="1"/>
      </rPr>
      <t xml:space="preserve">i.e. "Match" or "Leverage"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</si>
  <si>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indexed="8"/>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</si>
  <si>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1050. FRINGE BENEFITS -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t>
  </si>
  <si>
    <t>Base</t>
  </si>
  <si>
    <t>Rate</t>
  </si>
  <si>
    <t>Fringe Benefit Cost</t>
  </si>
  <si>
    <t>Total Fringe Benefits</t>
  </si>
  <si>
    <t xml:space="preserve">Fringe Benefits Narrative (State): </t>
  </si>
  <si>
    <r>
      <t xml:space="preserve">Fringe Benefits Narrative (Non-State) </t>
    </r>
    <r>
      <rPr>
        <i/>
        <sz val="10"/>
        <color indexed="8"/>
        <rFont val="Times New Roman"/>
        <family val="1"/>
      </rPr>
      <t xml:space="preserve">i.e. "Match" or "Leverage" </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</si>
  <si>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indexed="8"/>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indexed="8"/>
        <rFont val="Times New Roman"/>
        <family val="1"/>
      </rPr>
      <t>NOTE:</t>
    </r>
    <r>
      <rPr>
        <sz val="10"/>
        <color indexed="8"/>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</si>
  <si>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1100. TRAVEL - Costs consistent with 2CFR200.475 including expenses for transportation, lodging, subsistence, and related items incurred by employees who are in travel status</t>
  </si>
  <si>
    <t>Purpose of Travel/Items</t>
  </si>
  <si>
    <t xml:space="preserve">Location </t>
  </si>
  <si>
    <t xml:space="preserve">Cost Rate </t>
  </si>
  <si>
    <t xml:space="preserve">Basis </t>
  </si>
  <si>
    <t xml:space="preserve">Quantity </t>
  </si>
  <si>
    <t># of Trips</t>
  </si>
  <si>
    <t>Travel Cost</t>
  </si>
  <si>
    <t>Total Travel</t>
  </si>
  <si>
    <t xml:space="preserve">Travel Narrative (State): </t>
  </si>
  <si>
    <r>
      <t xml:space="preserve">Travel Narrative (Non-State) </t>
    </r>
    <r>
      <rPr>
        <i/>
        <sz val="10"/>
        <color indexed="8"/>
        <rFont val="Times New Roman"/>
        <family val="1"/>
      </rPr>
      <t>i.e. "Match" or "Leverage"</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</si>
  <si>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indexed="8"/>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indexed="8"/>
        <rFont val="Times New Roman"/>
        <family val="1"/>
      </rPr>
      <t>Note:</t>
    </r>
    <r>
      <rPr>
        <sz val="10"/>
        <color indexed="8"/>
        <rFont val="Times New Roman"/>
        <family val="1"/>
      </rPr>
      <t xml:space="preserve"> </t>
    </r>
    <r>
      <rPr>
        <u/>
        <sz val="10"/>
        <color indexed="8"/>
        <rFont val="Times New Roman"/>
        <family val="1"/>
      </rPr>
      <t>Organization's own capitalization policy for classification of equipment can be used)</t>
    </r>
    <r>
      <rPr>
        <sz val="10"/>
        <color indexed="8"/>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</si>
  <si>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1150. EQUIPMENT - An article of tangible personal property that has a useful life of more than one year and a per-unit acquisition cost of more than $5,000.  NOTE: Prior written approval is required for all equipment purchases.</t>
  </si>
  <si>
    <t>Item</t>
  </si>
  <si>
    <t>Quantity</t>
  </si>
  <si>
    <t>Cost</t>
  </si>
  <si>
    <t>Equipment Cost</t>
  </si>
  <si>
    <t>Total Equipment</t>
  </si>
  <si>
    <t xml:space="preserve">Equipment Narrative (State): </t>
  </si>
  <si>
    <r>
      <t xml:space="preserve">Equipment Narrative (Non-State) </t>
    </r>
    <r>
      <rPr>
        <i/>
        <sz val="10"/>
        <color indexed="8"/>
        <rFont val="Times New Roman"/>
        <family val="1"/>
      </rPr>
      <t>i.e. "Match" or "Leverage"</t>
    </r>
  </si>
  <si>
    <r>
      <t xml:space="preserve">5). Supplies </t>
    </r>
    <r>
      <rPr>
        <i/>
        <sz val="10"/>
        <rFont val="Times New Roman"/>
        <family val="1"/>
      </rPr>
      <t>(2 CFR 200.94)</t>
    </r>
    <r>
      <rPr>
        <sz val="10"/>
        <color indexed="8"/>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</si>
  <si>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1200. SUPPLIES – Costs Consistent with 2CFR200.94 including tangible personal property other than those described in 200.33 (equipment) </t>
  </si>
  <si>
    <t>Quantity/ Duration</t>
  </si>
  <si>
    <t xml:space="preserve">Cost </t>
  </si>
  <si>
    <t>Supplies Cost</t>
  </si>
  <si>
    <t>Total Supplies</t>
  </si>
  <si>
    <t xml:space="preserve">Supplies  Narrative (State): </t>
  </si>
  <si>
    <r>
      <t xml:space="preserve">Supplies Narrative (Non-State) </t>
    </r>
    <r>
      <rPr>
        <i/>
        <sz val="10"/>
        <color indexed="8"/>
        <rFont val="Times New Roman"/>
        <family val="1"/>
      </rPr>
      <t>i.e. "Match" or "Leverage"</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</si>
  <si>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</si>
  <si>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</si>
  <si>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</si>
  <si>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t>1250. CONTRACTUAL &amp; SUBAWARDS -Costs consistent with 2CFR.200.318 and 2 CFR 200.92 (for pass-through entities), 2CFR200.22 means the legal instrument by which a non-Federal entity purchases property or services needed to carry out the project.</t>
  </si>
  <si>
    <t>Contractual Services Cost</t>
  </si>
  <si>
    <t>Total Contractual Services</t>
  </si>
  <si>
    <t xml:space="preserve">Contractual Services Narrative (State): </t>
  </si>
  <si>
    <r>
      <t xml:space="preserve">Contractual Services Narrative (Non-State) </t>
    </r>
    <r>
      <rPr>
        <i/>
        <sz val="10"/>
        <color indexed="8"/>
        <rFont val="Times New Roman"/>
        <family val="1"/>
      </rPr>
      <t>i.e. "Match" or "Leverage"</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</si>
  <si>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</si>
  <si>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1300. CONSULTANT: The costs associated with consultant services and expenses as defined at 2 CFR 200.459.</t>
  </si>
  <si>
    <t xml:space="preserve">Consultant Services (Fees) </t>
  </si>
  <si>
    <t>Services Provided</t>
  </si>
  <si>
    <t>Fee</t>
  </si>
  <si>
    <t>Basis</t>
  </si>
  <si>
    <t>Consultant Services (Fee) Cost</t>
  </si>
  <si>
    <t>Total Consultant Services (Fees)</t>
  </si>
  <si>
    <t xml:space="preserve">Consultant Services Narrative (State): </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</si>
  <si>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</si>
  <si>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r>
      <t xml:space="preserve">Consultant Services Narrative (Non-State) </t>
    </r>
    <r>
      <rPr>
        <i/>
        <sz val="10"/>
        <color indexed="8"/>
        <rFont val="Times New Roman"/>
        <family val="1"/>
      </rPr>
      <t>i.e. "Match" or "Leverage"</t>
    </r>
  </si>
  <si>
    <t>Consultant Expenses - Item</t>
  </si>
  <si>
    <t>Total Consultant Expenses</t>
  </si>
  <si>
    <t xml:space="preserve">Consultant Expenses Narrative (State): </t>
  </si>
  <si>
    <r>
      <t xml:space="preserve">Consultant Expenses Narrative (Non-State) </t>
    </r>
    <r>
      <rPr>
        <i/>
        <sz val="10"/>
        <color indexed="8"/>
        <rFont val="Times New Roman"/>
        <family val="1"/>
      </rPr>
      <t>i.e. "Match" or "Leverage"</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</si>
  <si>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</si>
  <si>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</si>
  <si>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</si>
  <si>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Construction Cost</t>
  </si>
  <si>
    <t>Consult with Program Office before budgeting Construction costs.</t>
  </si>
  <si>
    <t xml:space="preserve">State Total </t>
  </si>
  <si>
    <t>If you need to insert rows, insert them between existing rows that total up to the formula in column C</t>
  </si>
  <si>
    <t>purpose</t>
  </si>
  <si>
    <t>description</t>
  </si>
  <si>
    <t xml:space="preserve">NON-State Total </t>
  </si>
  <si>
    <t>Total Construction</t>
  </si>
  <si>
    <t xml:space="preserve">Construction Narrative (State): </t>
  </si>
  <si>
    <r>
      <t xml:space="preserve">Construction Narrative (Non-State) </t>
    </r>
    <r>
      <rPr>
        <i/>
        <sz val="10"/>
        <color indexed="8"/>
        <rFont val="Times New Roman"/>
        <family val="1"/>
      </rPr>
      <t xml:space="preserve">i.e. "Match" or "Other Funding" </t>
    </r>
  </si>
  <si>
    <r>
      <rPr>
        <b/>
        <sz val="10"/>
        <color indexed="8"/>
        <rFont val="Times New Roman"/>
        <family val="1"/>
      </rPr>
      <t xml:space="preserve">9). </t>
    </r>
    <r>
      <rPr>
        <b/>
        <u/>
        <sz val="10"/>
        <color indexed="8"/>
        <rFont val="Times New Roman"/>
        <family val="1"/>
      </rPr>
      <t>Occupancy -Rent and Utilities</t>
    </r>
    <r>
      <rPr>
        <b/>
        <sz val="10"/>
        <color indexed="8"/>
        <rFont val="Times New Roman"/>
        <family val="1"/>
      </rPr>
      <t xml:space="preserve"> </t>
    </r>
    <r>
      <rPr>
        <i/>
        <sz val="10"/>
        <color indexed="8"/>
        <rFont val="Times New Roman"/>
        <family val="1"/>
      </rPr>
      <t>(2 CFR 200.465)</t>
    </r>
    <r>
      <rPr>
        <b/>
        <sz val="10"/>
        <color indexed="8"/>
        <rFont val="Times New Roman"/>
        <family val="1"/>
      </rPr>
      <t>--</t>
    </r>
    <r>
      <rPr>
        <sz val="10"/>
        <color indexed="8"/>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indexed="8"/>
        <rFont val="Times New Roman"/>
        <family val="1"/>
      </rPr>
      <t xml:space="preserve"> NOTE:</t>
    </r>
    <r>
      <rPr>
        <sz val="10"/>
        <color indexed="8"/>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</si>
  <si>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t>1350. OCCUPANCY: The costs associated with occupancy, rent and utilities as defined at 2 CFR 200.465.</t>
  </si>
  <si>
    <t xml:space="preserve">Description </t>
  </si>
  <si>
    <t>Occupancy Cost</t>
  </si>
  <si>
    <t xml:space="preserve">Total Occupancy </t>
  </si>
  <si>
    <t xml:space="preserve">Occupancy Narrative (State): </t>
  </si>
  <si>
    <r>
      <t xml:space="preserve">Occupancy Narrative (Non-State) </t>
    </r>
    <r>
      <rPr>
        <i/>
        <sz val="10"/>
        <color indexed="8"/>
        <rFont val="Times New Roman"/>
        <family val="1"/>
      </rPr>
      <t>i.e. "Match" or "Leverage"</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</si>
  <si>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</si>
  <si>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t>1400. RESEARCH &amp; DEVELOPMENT: The costs associated with all research activities, both basic and applied as defined at 2 CFR 200.87</t>
  </si>
  <si>
    <t>Research &amp; Development Cost</t>
  </si>
  <si>
    <t xml:space="preserve">Total R &amp; D </t>
  </si>
  <si>
    <t xml:space="preserve">R &amp; D Narrative (State): </t>
  </si>
  <si>
    <r>
      <t xml:space="preserve">R &amp; D Narrative (Non-State) </t>
    </r>
    <r>
      <rPr>
        <i/>
        <sz val="10"/>
        <color indexed="8"/>
        <rFont val="Times New Roman"/>
        <family val="1"/>
      </rPr>
      <t>i.e. "Match" or "Leverage"</t>
    </r>
  </si>
  <si>
    <r>
      <rPr>
        <b/>
        <sz val="10"/>
        <color indexed="8"/>
        <rFont val="Times New Roman"/>
        <family val="1"/>
      </rPr>
      <t xml:space="preserve">11). </t>
    </r>
    <r>
      <rPr>
        <b/>
        <u/>
        <sz val="10"/>
        <color indexed="8"/>
        <rFont val="Times New Roman"/>
        <family val="1"/>
      </rPr>
      <t>Telecommunications</t>
    </r>
    <r>
      <rPr>
        <sz val="10"/>
        <color indexed="8"/>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</si>
  <si>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t>1450. TELECOMMUNICATIONS: Costs of telecommunication services required by the project that can be specifically identified with the project or activity and are not also recovered as direct administrative or indirect costs</t>
  </si>
  <si>
    <t>Telecommunications Cost</t>
  </si>
  <si>
    <t xml:space="preserve">Total Telecommunications </t>
  </si>
  <si>
    <t xml:space="preserve">Telecommunications Narrative (State): </t>
  </si>
  <si>
    <r>
      <t xml:space="preserve">Telecommunications Narrative (Non-State) </t>
    </r>
    <r>
      <rPr>
        <i/>
        <sz val="10"/>
        <color indexed="8"/>
        <rFont val="Times New Roman"/>
        <family val="1"/>
      </rPr>
      <t>i.e. "Match" or "Leverage"</t>
    </r>
  </si>
  <si>
    <r>
      <rPr>
        <b/>
        <sz val="10"/>
        <color indexed="8"/>
        <rFont val="Times New Roman"/>
        <family val="1"/>
      </rPr>
      <t xml:space="preserve">12). </t>
    </r>
    <r>
      <rPr>
        <b/>
        <u/>
        <sz val="10"/>
        <color indexed="8"/>
        <rFont val="Times New Roman"/>
        <family val="1"/>
      </rPr>
      <t>Training and Education</t>
    </r>
    <r>
      <rPr>
        <sz val="10"/>
        <color indexed="8"/>
        <rFont val="Times New Roman"/>
        <family val="1"/>
      </rPr>
      <t xml:space="preserve"> </t>
    </r>
    <r>
      <rPr>
        <i/>
        <sz val="10"/>
        <color indexed="8"/>
        <rFont val="Times New Roman"/>
        <family val="1"/>
      </rPr>
      <t>(2 CFR 200.472)</t>
    </r>
    <r>
      <rPr>
        <sz val="10"/>
        <color indexed="8"/>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</si>
  <si>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1500. TRAINING &amp; EDUCATION: Cost associated with the training, education and development of employees as defined at 2 CFR 200.473 [Please note that the training cost for job seekers is included under budget line 15]</t>
  </si>
  <si>
    <t>Training &amp; Education Cost</t>
  </si>
  <si>
    <t xml:space="preserve">Total Training &amp; Education </t>
  </si>
  <si>
    <t xml:space="preserve">Training &amp; Education Narrative (State): </t>
  </si>
  <si>
    <r>
      <t xml:space="preserve">Training &amp; Education Narrative (Non-State) </t>
    </r>
    <r>
      <rPr>
        <i/>
        <sz val="10"/>
        <color indexed="8"/>
        <rFont val="Times New Roman"/>
        <family val="1"/>
      </rPr>
      <t>i.e. "Match" or "Leverage"</t>
    </r>
  </si>
  <si>
    <r>
      <rPr>
        <b/>
        <sz val="10"/>
        <color indexed="8"/>
        <rFont val="Times New Roman"/>
        <family val="1"/>
      </rPr>
      <t>13).</t>
    </r>
    <r>
      <rPr>
        <b/>
        <u/>
        <sz val="10"/>
        <color indexed="8"/>
        <rFont val="Times New Roman"/>
        <family val="1"/>
      </rPr>
      <t xml:space="preserve"> Direct Administrative Costs</t>
    </r>
    <r>
      <rPr>
        <b/>
        <sz val="10"/>
        <color indexed="8"/>
        <rFont val="Times New Roman"/>
        <family val="1"/>
      </rPr>
      <t xml:space="preserve"> </t>
    </r>
    <r>
      <rPr>
        <sz val="10"/>
        <color indexed="8"/>
        <rFont val="Times New Roman"/>
        <family val="1"/>
      </rPr>
      <t xml:space="preserve">- </t>
    </r>
    <r>
      <rPr>
        <i/>
        <sz val="10"/>
        <color indexed="8"/>
        <rFont val="Times New Roman"/>
        <family val="1"/>
      </rPr>
      <t>(2 CFR 200.413 (c)</t>
    </r>
    <r>
      <rPr>
        <sz val="10"/>
        <color indexed="8"/>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indexed="8"/>
        <rFont val="Times New Roman"/>
        <family val="1"/>
      </rPr>
      <t xml:space="preserve"> Such costs are explicitly included in the budget or have the prior written approval of the State awarding agency;</t>
    </r>
    <r>
      <rPr>
        <sz val="10"/>
        <color indexed="8"/>
        <rFont val="Times New Roman"/>
        <family val="1"/>
      </rPr>
      <t xml:space="preserve"> and (4) The costs are not also recovered as indirect costs. </t>
    </r>
  </si>
  <si>
    <t>1550 DIRECT ADMINISTRATION: The cost of administrative services that are integral to a project or activity that include individuals that can be specifically identified with the project or activity and are not also recovered as indirect costs</t>
  </si>
  <si>
    <t xml:space="preserve">Position </t>
  </si>
  <si>
    <t>Direct Administrative Cost</t>
  </si>
  <si>
    <t>Total Direct Administrative Costs</t>
  </si>
  <si>
    <t xml:space="preserve">Direct Administrative Narrative (State): </t>
  </si>
  <si>
    <r>
      <t xml:space="preserve">Direct Administrative Narrative (Non-State) </t>
    </r>
    <r>
      <rPr>
        <i/>
        <sz val="10"/>
        <color indexed="8"/>
        <rFont val="Times New Roman"/>
        <family val="1"/>
      </rPr>
      <t>i.e. "Match" or "Leverage"</t>
    </r>
  </si>
  <si>
    <r>
      <rPr>
        <b/>
        <sz val="10"/>
        <color indexed="8"/>
        <rFont val="Times New Roman"/>
        <family val="1"/>
      </rPr>
      <t>14)</t>
    </r>
    <r>
      <rPr>
        <sz val="10"/>
        <color indexed="8"/>
        <rFont val="Times New Roman"/>
        <family val="1"/>
      </rPr>
      <t xml:space="preserve">. </t>
    </r>
    <r>
      <rPr>
        <b/>
        <u/>
        <sz val="10"/>
        <color indexed="8"/>
        <rFont val="Times New Roman"/>
        <family val="1"/>
      </rPr>
      <t>Other or Miscellaneous Costs</t>
    </r>
    <r>
      <rPr>
        <sz val="10"/>
        <color indexed="8"/>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</si>
  <si>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t xml:space="preserve">1600 MISCELLANEOUS: Allowable costs that are not classified in other budget lines </t>
  </si>
  <si>
    <t>Other or Miscellaneous Cost</t>
  </si>
  <si>
    <t xml:space="preserve">Total Other Costs </t>
  </si>
  <si>
    <t xml:space="preserve">Other Costs Narrative (State): </t>
  </si>
  <si>
    <r>
      <t xml:space="preserve">Other Cost Narrative (Non-State) </t>
    </r>
    <r>
      <rPr>
        <i/>
        <sz val="10"/>
        <color indexed="8"/>
        <rFont val="Times New Roman"/>
        <family val="1"/>
      </rPr>
      <t>i.e. "Match" or "Leverage"</t>
    </r>
  </si>
  <si>
    <r>
      <rPr>
        <b/>
        <sz val="10"/>
        <color rgb="FF000000"/>
        <rFont val="Times New Roman"/>
        <family val="1"/>
      </rPr>
      <t xml:space="preserve">15A). </t>
    </r>
    <r>
      <rPr>
        <b/>
        <u/>
        <sz val="10"/>
        <color rgb="FF000000"/>
        <rFont val="Times New Roman"/>
        <family val="1"/>
      </rPr>
      <t>Direct Training Costs</t>
    </r>
    <r>
      <rPr>
        <sz val="10"/>
        <color rgb="FF000000"/>
        <rFont val="Times New Roman"/>
        <family val="1"/>
      </rPr>
      <t xml:space="preserve">: </t>
    </r>
  </si>
  <si>
    <t>2010. Occupational Skills Training:  Cost associated with training that this is traditionally non-academic and directly related to a specific trade, occupation or vocational skills leading to proficiency in performing actual tasks and technical functions required by certain occupational fields at entry, intermediate, or advanced levels.</t>
  </si>
  <si>
    <t>2020.  Skill upgrading and retraining (remedial skills training): Training costs to assist with upgrading the skills and/or retraining the participants.  Training may be used to prepare workers enter into a new occupation through instruction in new and different skills.</t>
  </si>
  <si>
    <t>2030.  Entrepreneurial training – Costs associated with training entrepreneurs to either start a small business or expand an existing business, usually through the development of a business plan.</t>
  </si>
  <si>
    <t>2040.  Job readiness training: Costs associated with training that is primarily focused on job seeking and interviewing skills, understanding employer expectations, and enhancing a customer’s capacity to move toward self-sufficiency.</t>
  </si>
  <si>
    <t>2050.  Adult education and literacy:  Cost associated with English Language acquisition and integrated education and training programs, provided concurrently or in combination with services provided in any of the services listed above or as part of work-based learning.</t>
  </si>
  <si>
    <t>2060. Supportive Services:  Expenditures to, or on behalf of, a participant enrolled in training or in the twelve-month follow-up period subsequent to placement, such as books, training fees transportation, and tutoring.  These expenditures are needed to support the participant's participation in a workforce training program.</t>
  </si>
  <si>
    <t>Total Cost</t>
  </si>
  <si>
    <t>Entrepreneurial Training</t>
  </si>
  <si>
    <t>Job Rediness Training</t>
  </si>
  <si>
    <t>Adult Education &amp; Literacy</t>
  </si>
  <si>
    <r>
      <t xml:space="preserve">Total </t>
    </r>
    <r>
      <rPr>
        <b/>
        <i/>
        <u/>
        <sz val="11"/>
        <color indexed="8"/>
        <rFont val="Times New Roman"/>
        <family val="1"/>
      </rPr>
      <t>Direct Training Costs</t>
    </r>
  </si>
  <si>
    <r>
      <rPr>
        <b/>
        <u/>
        <sz val="10"/>
        <color indexed="8"/>
        <rFont val="Times New Roman"/>
        <family val="1"/>
      </rPr>
      <t>Direct Training Costs</t>
    </r>
    <r>
      <rPr>
        <b/>
        <sz val="10"/>
        <color indexed="8"/>
        <rFont val="Times New Roman"/>
        <family val="1"/>
      </rPr>
      <t xml:space="preserve"> Narrative (State): </t>
    </r>
  </si>
  <si>
    <r>
      <rPr>
        <b/>
        <u/>
        <sz val="10"/>
        <color indexed="8"/>
        <rFont val="Times New Roman"/>
        <family val="1"/>
      </rPr>
      <t>Direct Training Costs</t>
    </r>
    <r>
      <rPr>
        <b/>
        <sz val="10"/>
        <color indexed="8"/>
        <rFont val="Times New Roman"/>
        <family val="1"/>
      </rPr>
      <t xml:space="preserve"> Narrative (Non-State) </t>
    </r>
    <r>
      <rPr>
        <i/>
        <sz val="10"/>
        <color indexed="8"/>
        <rFont val="Times New Roman"/>
        <family val="1"/>
      </rPr>
      <t>i.e. "Match" or "Leverage"</t>
    </r>
  </si>
  <si>
    <r>
      <rPr>
        <b/>
        <sz val="10"/>
        <color indexed="8"/>
        <rFont val="Times New Roman"/>
        <family val="1"/>
      </rPr>
      <t xml:space="preserve">15B). </t>
    </r>
    <r>
      <rPr>
        <b/>
        <u/>
        <sz val="10"/>
        <color indexed="8"/>
        <rFont val="Times New Roman"/>
        <family val="1"/>
      </rPr>
      <t>Work-Based Training</t>
    </r>
    <r>
      <rPr>
        <sz val="10"/>
        <color indexed="8"/>
        <rFont val="Times New Roman"/>
        <family val="1"/>
      </rPr>
      <t>:  Includes on-the-job training, customized training, incumbent worker training, work experience and transitional jobs as outlined in the NOFO.  GRS reporting lines will appear in the cells below</t>
    </r>
  </si>
  <si>
    <t>3010.  Apprenticeships/Pre-apprenticeships: Costs associated with a formal apprenticeship or pre-apprenticeship program that combines on-the-job training (for apprenticeships) or work experience/internships (for pre-apprenticeships) with job-related instruction in curricula tied to the attainment of industry-recognized skills standard.</t>
  </si>
  <si>
    <t>3020.  Work Experience / Internships:  Cost associated with a planned, structured, time-limited learning experience that takes places in a workplace as a work experience, internship or job-shadowing.  This also includes the wages and staff costs for the development and management of the work experience.</t>
  </si>
  <si>
    <t xml:space="preserve">3030.  Transitional Jobs:  Cost associated with a limited work experience, that is subsidized in the public, private, or non-profit sectors for those individuals with barriers to employment because of chronic unemployment or inconsistent work history; these jobs are designed to enable an individual to establish a work history, demonstrate work success, and develop the skills that lead to unsubsidized employment. </t>
  </si>
  <si>
    <t>3040.  On-the-Job Training (OJT):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t>
  </si>
  <si>
    <t>3050.  Customized Training:  Costs associated with training that is used to meet the special requirements of an employer or group of employers, conducted with a commitment by the employer to employ all individuals upon successful completion of training.</t>
  </si>
  <si>
    <t>3060.  Incumbent Worker Training:  Training to workers that have an established employment history with the employer for six (6) months or more.  Incumbent worker training is only allowed to be provided to “under employed workers” as defined by this NOFO.</t>
  </si>
  <si>
    <t>Apprenticeship/Pre-apprenticeship</t>
  </si>
  <si>
    <t>On-the-Job Training</t>
  </si>
  <si>
    <t>Incumbent Worker Training</t>
  </si>
  <si>
    <r>
      <t xml:space="preserve">Total </t>
    </r>
    <r>
      <rPr>
        <b/>
        <i/>
        <u/>
        <sz val="11"/>
        <color indexed="8"/>
        <rFont val="Times New Roman"/>
        <family val="1"/>
      </rPr>
      <t>Work-Based Training</t>
    </r>
  </si>
  <si>
    <r>
      <rPr>
        <b/>
        <u/>
        <sz val="10"/>
        <color indexed="8"/>
        <rFont val="Times New Roman"/>
        <family val="1"/>
      </rPr>
      <t>Work-Based Training</t>
    </r>
    <r>
      <rPr>
        <b/>
        <sz val="10"/>
        <color indexed="8"/>
        <rFont val="Times New Roman"/>
        <family val="1"/>
      </rPr>
      <t xml:space="preserve"> Narrative (State): </t>
    </r>
  </si>
  <si>
    <r>
      <rPr>
        <b/>
        <u/>
        <sz val="10"/>
        <color indexed="8"/>
        <rFont val="Times New Roman"/>
        <family val="1"/>
      </rPr>
      <t>Work-Based Training</t>
    </r>
    <r>
      <rPr>
        <b/>
        <sz val="10"/>
        <color indexed="8"/>
        <rFont val="Times New Roman"/>
        <family val="1"/>
      </rPr>
      <t xml:space="preserve"> Narrative (Non-State) </t>
    </r>
    <r>
      <rPr>
        <i/>
        <sz val="10"/>
        <color indexed="8"/>
        <rFont val="Times New Roman"/>
        <family val="1"/>
      </rPr>
      <t>i.e. "Match" or "Leverage"</t>
    </r>
  </si>
  <si>
    <r>
      <rPr>
        <b/>
        <sz val="10"/>
        <color indexed="8"/>
        <rFont val="Times New Roman"/>
        <family val="1"/>
      </rPr>
      <t xml:space="preserve">15C). </t>
    </r>
    <r>
      <rPr>
        <b/>
        <u/>
        <sz val="10"/>
        <color indexed="8"/>
        <rFont val="Times New Roman"/>
        <family val="1"/>
      </rPr>
      <t>Other Program Costs</t>
    </r>
    <r>
      <rPr>
        <sz val="10"/>
        <color indexed="8"/>
        <rFont val="Times New Roman"/>
        <family val="1"/>
      </rPr>
      <t>:  All other program costs related to providing services not elsewhere classified</t>
    </r>
  </si>
  <si>
    <r>
      <t xml:space="preserve">Total </t>
    </r>
    <r>
      <rPr>
        <b/>
        <i/>
        <u/>
        <sz val="11"/>
        <color indexed="8"/>
        <rFont val="Times New Roman"/>
        <family val="1"/>
      </rPr>
      <t>Other Program Costs</t>
    </r>
  </si>
  <si>
    <r>
      <rPr>
        <b/>
        <u/>
        <sz val="10"/>
        <color indexed="8"/>
        <rFont val="Times New Roman"/>
        <family val="1"/>
      </rPr>
      <t>Other Program Costs</t>
    </r>
    <r>
      <rPr>
        <b/>
        <sz val="10"/>
        <color indexed="8"/>
        <rFont val="Times New Roman"/>
        <family val="1"/>
      </rPr>
      <t xml:space="preserve"> Narrative (State): </t>
    </r>
  </si>
  <si>
    <r>
      <rPr>
        <b/>
        <u/>
        <sz val="10"/>
        <color indexed="8"/>
        <rFont val="Times New Roman"/>
        <family val="1"/>
      </rPr>
      <t>Other Program Costs</t>
    </r>
    <r>
      <rPr>
        <b/>
        <sz val="10"/>
        <color indexed="8"/>
        <rFont val="Times New Roman"/>
        <family val="1"/>
      </rPr>
      <t xml:space="preserve"> Narrative (Non-State) </t>
    </r>
    <r>
      <rPr>
        <i/>
        <sz val="10"/>
        <color indexed="8"/>
        <rFont val="Times New Roman"/>
        <family val="1"/>
      </rPr>
      <t>i.e. "Match" or "Leverage"</t>
    </r>
  </si>
  <si>
    <r>
      <rPr>
        <b/>
        <sz val="10"/>
        <color indexed="8"/>
        <rFont val="Times New Roman"/>
        <family val="1"/>
      </rPr>
      <t xml:space="preserve">15D). </t>
    </r>
    <r>
      <rPr>
        <b/>
        <u/>
        <sz val="10"/>
        <color indexed="8"/>
        <rFont val="Times New Roman"/>
        <family val="1"/>
      </rPr>
      <t>Barrier Reduction Fund</t>
    </r>
    <r>
      <rPr>
        <sz val="10"/>
        <color indexed="8"/>
        <rFont val="Times New Roman"/>
        <family val="1"/>
      </rPr>
      <t>:  Cost associated with customized financial payments to assists participants in overcoming a barrier that is preventing them from advancing an employment or training goal as defined in 20 ILCS 605/605-415(b) and in the applicable NOFO.</t>
    </r>
  </si>
  <si>
    <r>
      <t xml:space="preserve">Total </t>
    </r>
    <r>
      <rPr>
        <b/>
        <i/>
        <u/>
        <sz val="11"/>
        <color indexed="8"/>
        <rFont val="Times New Roman"/>
        <family val="1"/>
      </rPr>
      <t>Barrier Reduction Fund</t>
    </r>
  </si>
  <si>
    <r>
      <rPr>
        <b/>
        <u/>
        <sz val="10"/>
        <color indexed="8"/>
        <rFont val="Times New Roman"/>
        <family val="1"/>
      </rPr>
      <t>Barrier Reduction Fund</t>
    </r>
    <r>
      <rPr>
        <b/>
        <sz val="10"/>
        <color indexed="8"/>
        <rFont val="Times New Roman"/>
        <family val="1"/>
      </rPr>
      <t xml:space="preserve"> Narrative (State): </t>
    </r>
  </si>
  <si>
    <r>
      <rPr>
        <b/>
        <u/>
        <sz val="10"/>
        <color indexed="8"/>
        <rFont val="Times New Roman"/>
        <family val="1"/>
      </rPr>
      <t>Barrier Reduction Fund</t>
    </r>
    <r>
      <rPr>
        <b/>
        <sz val="10"/>
        <color indexed="8"/>
        <rFont val="Times New Roman"/>
        <family val="1"/>
      </rPr>
      <t xml:space="preserve"> Narrative (Non-State) </t>
    </r>
    <r>
      <rPr>
        <i/>
        <sz val="10"/>
        <color indexed="8"/>
        <rFont val="Times New Roman"/>
        <family val="1"/>
      </rPr>
      <t>i.e. "Match" or "Leverage"</t>
    </r>
  </si>
  <si>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</si>
  <si>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7000. INDIRECT: Includes the allowable costs defined in 2 CFR 200.414 </t>
  </si>
  <si>
    <t xml:space="preserve">Base </t>
  </si>
  <si>
    <t xml:space="preserve">Rate </t>
  </si>
  <si>
    <t>Indirect Cost</t>
  </si>
  <si>
    <t>If you need to insert rows, contact DCEO</t>
  </si>
  <si>
    <t xml:space="preserve">Total Indirect Costs </t>
  </si>
  <si>
    <t xml:space="preserve">Indirect Cost Narrative (State): </t>
  </si>
  <si>
    <r>
      <t xml:space="preserve">Indirect Cost Narrative (Non-State) </t>
    </r>
    <r>
      <rPr>
        <i/>
        <sz val="10"/>
        <color indexed="8"/>
        <rFont val="Times New Roman"/>
        <family val="1"/>
      </rPr>
      <t>i.e. "Match" or "Leverage"</t>
    </r>
  </si>
  <si>
    <t>You should not need to write anything on this page</t>
  </si>
  <si>
    <r>
      <t>Budget Narrative Summary</t>
    </r>
    <r>
      <rPr>
        <sz val="10"/>
        <color indexed="8"/>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</si>
  <si>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</si>
  <si>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</si>
  <si>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</si>
  <si>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</si>
  <si>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1. Personnel</t>
  </si>
  <si>
    <t>6. Contractual Services</t>
  </si>
  <si>
    <t>13. Direct Administrative Costs</t>
  </si>
  <si>
    <t>14. Other or Misc. Costs</t>
  </si>
  <si>
    <t>15A. Training Costs</t>
  </si>
  <si>
    <t>15B. Work-Based Training</t>
  </si>
  <si>
    <t>15C. Other Program Costs</t>
  </si>
  <si>
    <t>15D. Barrier Reduction Fund</t>
  </si>
  <si>
    <t>17. Indirect Costs</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</si>
  <si>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</si>
  <si>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</si>
  <si>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</si>
  <si>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</si>
  <si>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</si>
  <si>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</si>
  <si>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 Number</t>
  </si>
  <si>
    <t>Final Budget Amount Approved</t>
  </si>
  <si>
    <t xml:space="preserve">Program Approval Signature </t>
  </si>
  <si>
    <t>Date</t>
  </si>
  <si>
    <t xml:space="preserve">Fiscal &amp; Administrative Approval Signature </t>
  </si>
  <si>
    <t xml:space="preserve">Budget Revision Approved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</si>
</sst>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76" x14ac:knownFonts="1">
    <font>
      <sz val="11"/>
      <color theme="1"/>
      <name val="Calibri"/>
      <family val="2"/>
      <scheme val="minor"/>
    </font>
    <font>
      <sz val="10"/>
      <color indexed="8"/>
      <name val="Times New Roman"/>
      <family val="1"/>
    </font>
    <font>
      <b/>
      <sz val="10"/>
      <color indexed="8"/>
      <name val="Times New Roman"/>
      <family val="1"/>
    </font>
    <font>
      <sz val="7"/>
      <color indexed="8"/>
      <name val="Times New Roman"/>
      <family val="1"/>
    </font>
    <font>
      <sz val="8"/>
      <color indexed="8"/>
      <name val="Times New Roman"/>
      <family val="1"/>
    </font>
    <font>
      <sz val="9"/>
      <color indexed="8"/>
      <name val="Times New Roman"/>
      <family val="1"/>
    </font>
    <font>
      <b/>
      <u/>
      <sz val="10"/>
      <color indexed="8"/>
      <name val="Times New Roman"/>
      <family val="1"/>
    </font>
    <font>
      <sz val="11"/>
      <color indexed="8"/>
      <name val="Times New Roman"/>
      <family val="1"/>
    </font>
    <font>
      <b/>
      <sz val="11"/>
      <color indexed="8"/>
      <name val="Times New Roman"/>
      <family val="1"/>
    </font>
    <font>
      <b/>
      <sz val="14"/>
      <color indexed="8"/>
      <name val="Times New Roman"/>
      <family val="1"/>
    </font>
    <font>
      <b/>
      <sz val="9"/>
      <color indexed="8"/>
      <name val="Times New Roman"/>
      <family val="1"/>
    </font>
    <font>
      <b/>
      <i/>
      <sz val="9"/>
      <color indexed="8"/>
      <name val="Times New Roman"/>
      <family val="1"/>
    </font>
    <font>
      <i/>
      <sz val="9"/>
      <color indexed="8"/>
      <name val="Times New Roman"/>
      <family val="1"/>
    </font>
    <font>
      <sz val="8"/>
      <name val="Times New Roman"/>
      <family val="1"/>
    </font>
    <font>
      <i/>
      <sz val="10"/>
      <color indexed="8"/>
      <name val="Times New Roman"/>
      <family val="1"/>
    </font>
    <font>
      <b/>
      <sz val="10"/>
      <name val="Times New Roman"/>
      <family val="1"/>
    </font>
    <font>
      <i/>
      <sz val="10"/>
      <name val="Times New Roman"/>
      <family val="1"/>
    </font>
    <font>
      <b/>
      <i/>
      <sz val="10"/>
      <name val="Times New Roman"/>
      <family val="1"/>
    </font>
    <font>
      <sz val="10"/>
      <name val="Times New Roman"/>
      <family val="1"/>
    </font>
    <font>
      <u/>
      <sz val="10"/>
      <color indexed="8"/>
      <name val="Times New Roman"/>
      <family val="1"/>
    </font>
    <font>
      <b/>
      <u/>
      <sz val="10"/>
      <name val="Times New Roman"/>
      <family val="1"/>
    </font>
    <font>
      <b/>
      <i/>
      <u/>
      <sz val="10"/>
      <name val="Times New Roman"/>
      <family val="1"/>
    </font>
    <font>
      <b/>
      <i/>
      <u/>
      <sz val="11"/>
      <color indexed="8"/>
      <name val="Times New Roman"/>
      <family val="1"/>
    </font>
    <font>
      <b/>
      <i/>
      <sz val="9"/>
      <name val="Times New Roman"/>
      <family val="1"/>
    </font>
    <font>
      <b/>
      <sz val="7"/>
      <color indexed="8"/>
      <name val="Times New Roman"/>
      <family val="1"/>
    </font>
    <font>
      <u/>
      <sz val="9"/>
      <color indexed="8"/>
      <name val="Times New Roman"/>
      <family val="1"/>
    </font>
    <font>
      <i/>
      <u/>
      <sz val="9"/>
      <color indexed="8"/>
      <name val="Times New Roman"/>
      <family val="1"/>
    </font>
    <font>
      <u/>
      <sz val="20"/>
      <color indexed="8"/>
      <name val="Times New Roman"/>
      <family val="1"/>
    </font>
    <font>
      <u/>
      <sz val="16"/>
      <color indexed="8"/>
      <name val="Times New Roman"/>
      <family val="1"/>
    </font>
    <font>
      <i/>
      <sz val="11"/>
      <color indexed="10"/>
      <name val="Times New Roman"/>
      <family val="1"/>
    </font>
    <font>
      <sz val="9"/>
      <name val="Times New Roman"/>
      <family val="1"/>
    </font>
    <font>
      <i/>
      <u/>
      <sz val="10"/>
      <name val="Times New Roman"/>
      <family val="1"/>
    </font>
    <font>
      <sz val="11"/>
      <color theme="1"/>
      <name val="Calibri"/>
      <family val="2"/>
      <scheme val="minor"/>
    </font>
    <font>
      <sz val="11"/>
      <color theme="0"/>
      <name val="Calibri"/>
      <family val="2"/>
      <scheme val="minor"/>
    </font>
    <font>
      <sz val="11"/>
      <color rgb="FF006100"/>
      <name val="Calibri"/>
      <family val="2"/>
      <scheme val="minor"/>
    </font>
    <font>
      <sz val="11"/>
      <color rgb="FF9C6500"/>
      <name val="Calibri"/>
      <family val="2"/>
      <scheme val="minor"/>
    </font>
    <font>
      <b/>
      <sz val="11"/>
      <color theme="1"/>
      <name val="Calibri"/>
      <family val="2"/>
      <scheme val="minor"/>
    </font>
    <font>
      <sz val="8"/>
      <color theme="1"/>
      <name val="Times New Roman"/>
      <family val="1"/>
    </font>
    <font>
      <sz val="8"/>
      <color rgb="FF000000"/>
      <name val="Times New Roman"/>
      <family val="1"/>
    </font>
    <font>
      <u/>
      <sz val="8"/>
      <color theme="1"/>
      <name val="Times New Roman"/>
      <family val="1"/>
    </font>
    <font>
      <sz val="11"/>
      <color theme="1"/>
      <name val="Times New Roman"/>
      <family val="1"/>
    </font>
    <font>
      <sz val="10"/>
      <color rgb="FF000000"/>
      <name val="Times New Roman"/>
      <family val="1"/>
    </font>
    <font>
      <sz val="10"/>
      <color theme="1"/>
      <name val="Calibri"/>
      <family val="2"/>
      <scheme val="minor"/>
    </font>
    <font>
      <sz val="10"/>
      <color theme="1"/>
      <name val="Times New Roman"/>
      <family val="1"/>
    </font>
    <font>
      <b/>
      <i/>
      <sz val="10"/>
      <color theme="1"/>
      <name val="Times New Roman"/>
      <family val="1"/>
    </font>
    <font>
      <i/>
      <sz val="11"/>
      <color theme="1"/>
      <name val="Calibri"/>
      <family val="2"/>
      <scheme val="minor"/>
    </font>
    <font>
      <b/>
      <i/>
      <sz val="9"/>
      <color theme="1"/>
      <name val="Times New Roman"/>
      <family val="1"/>
    </font>
    <font>
      <b/>
      <sz val="9"/>
      <color theme="1"/>
      <name val="Times New Roman"/>
      <family val="1"/>
    </font>
    <font>
      <sz val="9"/>
      <color theme="1"/>
      <name val="Times New Roman"/>
      <family val="1"/>
    </font>
    <font>
      <u/>
      <sz val="9"/>
      <color theme="1"/>
      <name val="Times New Roman"/>
      <family val="1"/>
    </font>
    <font>
      <u/>
      <sz val="11"/>
      <color theme="1"/>
      <name val="Times New Roman"/>
      <family val="1"/>
    </font>
    <font>
      <sz val="9"/>
      <color rgb="FF000000"/>
      <name val="Times New Roman"/>
      <family val="1"/>
    </font>
    <font>
      <i/>
      <sz val="9"/>
      <color theme="1"/>
      <name val="Times New Roman"/>
      <family val="1"/>
    </font>
    <font>
      <sz val="9"/>
      <color rgb="FFFF0000"/>
      <name val="Times New Roman"/>
      <family val="1"/>
    </font>
    <font>
      <b/>
      <sz val="10"/>
      <color theme="1"/>
      <name val="Times New Roman"/>
      <family val="1"/>
    </font>
    <font>
      <i/>
      <sz val="11"/>
      <color theme="1"/>
      <name val="Times New Roman"/>
      <family val="1"/>
    </font>
    <font>
      <b/>
      <i/>
      <sz val="11"/>
      <color theme="1"/>
      <name val="Times New Roman"/>
      <family val="1"/>
    </font>
    <font>
      <b/>
      <u/>
      <sz val="20"/>
      <color theme="1"/>
      <name val="Times New Roman"/>
      <family val="1"/>
    </font>
    <font>
      <b/>
      <i/>
      <sz val="11"/>
      <color theme="1"/>
      <name val="Calibri"/>
      <family val="2"/>
      <scheme val="minor"/>
    </font>
    <font>
      <b/>
      <sz val="11"/>
      <color theme="1"/>
      <name val="Times New Roman"/>
      <family val="1"/>
    </font>
    <font>
      <sz val="11"/>
      <color theme="0"/>
      <name val="Times New Roman"/>
      <family val="1"/>
    </font>
    <font>
      <b/>
      <u/>
      <sz val="11"/>
      <color theme="1"/>
      <name val="Times New Roman"/>
      <family val="1"/>
    </font>
    <font>
      <i/>
      <sz val="10"/>
      <color theme="1"/>
      <name val="Times New Roman"/>
      <family val="1"/>
    </font>
    <font>
      <b/>
      <sz val="11"/>
      <color rgb="FFFF0000"/>
      <name val="Calibri"/>
      <family val="2"/>
      <scheme val="minor"/>
    </font>
    <font>
      <sz val="11"/>
      <name val="Calibri"/>
      <family val="2"/>
      <scheme val="minor"/>
    </font>
    <font>
      <b/>
      <sz val="16"/>
      <color theme="1"/>
      <name val="Times New Roman"/>
      <family val="1"/>
    </font>
    <font>
      <b/>
      <sz val="11"/>
      <color rgb="FFFF0000"/>
      <name val="Times New Roman"/>
      <family val="1"/>
    </font>
    <font>
      <b/>
      <sz val="12"/>
      <color theme="1"/>
      <name val="Times New Roman"/>
      <family val="1"/>
    </font>
    <font>
      <b/>
      <sz val="14"/>
      <color theme="1"/>
      <name val="Calibri"/>
      <family val="2"/>
      <scheme val="minor"/>
    </font>
    <font>
      <i/>
      <sz val="10"/>
      <color theme="1"/>
      <name val="Calibri"/>
      <family val="2"/>
      <scheme val="minor"/>
    </font>
    <font>
      <b/>
      <i/>
      <sz val="9"/>
      <color theme="1"/>
      <name val="Courier New"/>
      <family val="3"/>
    </font>
    <font>
      <b/>
      <u/>
      <sz val="16"/>
      <color theme="1"/>
      <name val="Times New Roman"/>
      <family val="1"/>
    </font>
    <font>
      <b/>
      <sz val="14"/>
      <color theme="1"/>
      <name val="Times New Roman"/>
      <family val="1"/>
    </font>
    <font>
      <b/>
      <sz val="10"/>
      <color rgb="FF000000"/>
      <name val="Times New Roman"/>
      <family val="1"/>
    </font>
    <font>
      <b/>
      <u/>
      <sz val="10"/>
      <color rgb="FF000000"/>
      <name val="Times New Roman"/>
      <family val="1"/>
    </font>
    <font>
      <sz val="10"/>
      <color rgb="FF000000"/>
      <name val="Times New Roman"/>
      <family val="1"/>
    </font>
  </fonts>
  <fills count="13">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rgb="FFC6EFCE"/>
      </patternFill>
    </fill>
    <fill>
      <patternFill patternType="solid">
        <fgColor rgb="FFFFEB9C"/>
      </patternFill>
    </fill>
    <fill>
      <patternFill patternType="solid">
        <fgColor theme="4" tint="0.39994506668294322"/>
        <bgColor indexed="64"/>
      </patternFill>
    </fill>
    <fill>
      <patternFill patternType="solid">
        <fgColor rgb="FFDFEAFD"/>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2" tint="-9.9978637043366805E-2"/>
        <bgColor indexed="64"/>
      </patternFill>
    </fill>
  </fills>
  <borders count="36">
    <border>
      <left/>
      <right/>
      <top/>
      <bottom/>
      <diagonal/>
    </border>
    <border>
      <left style="double">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double">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7">
    <xf numFmtId="0" fontId="0" fillId="0" borderId="0"/>
    <xf numFmtId="0" fontId="32" fillId="3" borderId="0" applyNumberFormat="0" applyBorder="0" applyAlignment="0" applyProtection="0"/>
    <xf numFmtId="0" fontId="33" fillId="4" borderId="0" applyNumberFormat="0" applyBorder="0" applyAlignment="0" applyProtection="0"/>
    <xf numFmtId="44" fontId="32" fillId="0" borderId="0" applyFon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9" fontId="32" fillId="0" borderId="0" applyFont="0" applyFill="0" applyBorder="0" applyAlignment="0" applyProtection="0"/>
  </cellStyleXfs>
  <cellXfs count="527">
    <xf numFmtId="0" fontId="0" fillId="0" borderId="0" xfId="0"/>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horizontal="center" vertical="center"/>
    </xf>
    <xf numFmtId="0" fontId="38" fillId="0" borderId="0" xfId="0" applyFont="1" applyAlignment="1">
      <alignment horizontal="left" vertical="center" indent="2"/>
    </xf>
    <xf numFmtId="0" fontId="37" fillId="0" borderId="0" xfId="0" applyFont="1" applyAlignment="1">
      <alignment horizontal="left" vertical="center" indent="2"/>
    </xf>
    <xf numFmtId="0" fontId="0" fillId="0" borderId="1" xfId="0" applyBorder="1"/>
    <xf numFmtId="0" fontId="40" fillId="0" borderId="0" xfId="0" applyFont="1"/>
    <xf numFmtId="0" fontId="0" fillId="0" borderId="0" xfId="0" applyBorder="1"/>
    <xf numFmtId="0" fontId="41" fillId="0" borderId="0" xfId="0" applyFont="1" applyAlignment="1">
      <alignment vertical="center"/>
    </xf>
    <xf numFmtId="0" fontId="42" fillId="0" borderId="0" xfId="0" applyFont="1"/>
    <xf numFmtId="0" fontId="43" fillId="0" borderId="0" xfId="0" applyFont="1"/>
    <xf numFmtId="0" fontId="43" fillId="0" borderId="2" xfId="0" applyFont="1" applyBorder="1"/>
    <xf numFmtId="0" fontId="43" fillId="0" borderId="0" xfId="0" applyFont="1" applyBorder="1"/>
    <xf numFmtId="0" fontId="43" fillId="0" borderId="3" xfId="0" applyFont="1" applyBorder="1" applyAlignment="1">
      <alignment horizontal="center" vertical="center" wrapText="1"/>
    </xf>
    <xf numFmtId="0" fontId="43" fillId="0" borderId="0" xfId="0" applyFont="1" applyBorder="1" applyAlignment="1">
      <alignment vertical="top" wrapText="1"/>
    </xf>
    <xf numFmtId="0" fontId="15" fillId="0" borderId="0" xfId="0" applyFont="1" applyBorder="1" applyAlignment="1">
      <alignment vertical="top" wrapText="1"/>
    </xf>
    <xf numFmtId="0" fontId="43" fillId="0" borderId="3" xfId="0" applyFont="1" applyBorder="1" applyAlignment="1">
      <alignment horizontal="center"/>
    </xf>
    <xf numFmtId="42" fontId="44" fillId="0" borderId="0" xfId="0" applyNumberFormat="1" applyFont="1" applyBorder="1"/>
    <xf numFmtId="0" fontId="42" fillId="0" borderId="0" xfId="0" applyFont="1" applyBorder="1"/>
    <xf numFmtId="0" fontId="16" fillId="0" borderId="0" xfId="0" applyFont="1" applyBorder="1"/>
    <xf numFmtId="0" fontId="17" fillId="0" borderId="0" xfId="0" applyFont="1" applyBorder="1"/>
    <xf numFmtId="0" fontId="45" fillId="0" borderId="0" xfId="0" applyFont="1" applyBorder="1"/>
    <xf numFmtId="0" fontId="15" fillId="0" borderId="3" xfId="0" applyFont="1" applyBorder="1" applyAlignment="1">
      <alignment horizontal="center" vertical="top" wrapText="1"/>
    </xf>
    <xf numFmtId="0" fontId="0" fillId="0" borderId="0" xfId="0" applyBorder="1" applyAlignment="1">
      <alignment horizontal="right"/>
    </xf>
    <xf numFmtId="0" fontId="17" fillId="0" borderId="4" xfId="0" applyFont="1" applyBorder="1"/>
    <xf numFmtId="0" fontId="17" fillId="0" borderId="5" xfId="0" applyFont="1" applyBorder="1"/>
    <xf numFmtId="0" fontId="44" fillId="0" borderId="5" xfId="0" applyFont="1" applyBorder="1"/>
    <xf numFmtId="0" fontId="23" fillId="0" borderId="5" xfId="0" applyFont="1" applyBorder="1" applyAlignment="1">
      <alignment horizontal="center"/>
    </xf>
    <xf numFmtId="0" fontId="46" fillId="0" borderId="5" xfId="0" applyFont="1" applyBorder="1" applyAlignment="1">
      <alignment horizontal="center"/>
    </xf>
    <xf numFmtId="0" fontId="23" fillId="0" borderId="6" xfId="0" applyFont="1" applyBorder="1" applyAlignment="1">
      <alignment horizontal="center"/>
    </xf>
    <xf numFmtId="0" fontId="40" fillId="0" borderId="5" xfId="0" applyFont="1" applyBorder="1"/>
    <xf numFmtId="0" fontId="47" fillId="0" borderId="0" xfId="0" applyFont="1" applyBorder="1" applyAlignment="1">
      <alignment vertical="center" wrapText="1"/>
    </xf>
    <xf numFmtId="0" fontId="48" fillId="0" borderId="0" xfId="0" applyFont="1" applyAlignment="1">
      <alignment vertical="center" wrapText="1"/>
    </xf>
    <xf numFmtId="0" fontId="0" fillId="0" borderId="0" xfId="0" applyAlignment="1">
      <alignment horizontal="left"/>
    </xf>
    <xf numFmtId="0" fontId="48" fillId="0" borderId="0" xfId="0" applyFont="1" applyAlignment="1">
      <alignment horizontal="left" vertical="center"/>
    </xf>
    <xf numFmtId="0" fontId="49" fillId="0" borderId="0" xfId="0" applyFont="1" applyAlignment="1">
      <alignment horizontal="left" vertical="center"/>
    </xf>
    <xf numFmtId="0" fontId="48" fillId="0" borderId="0" xfId="0" applyFont="1" applyBorder="1" applyAlignment="1">
      <alignment horizontal="left" vertical="center" indent="3"/>
    </xf>
    <xf numFmtId="0" fontId="36" fillId="0" borderId="0" xfId="0" applyFont="1" applyBorder="1" applyAlignment="1">
      <alignment horizontal="left"/>
    </xf>
    <xf numFmtId="0" fontId="0" fillId="0" borderId="0" xfId="0" applyFont="1"/>
    <xf numFmtId="0" fontId="50" fillId="0" borderId="0" xfId="0" applyFont="1" applyAlignment="1">
      <alignment horizontal="center" vertical="center"/>
    </xf>
    <xf numFmtId="0" fontId="50" fillId="0" borderId="0" xfId="0" applyFont="1"/>
    <xf numFmtId="0" fontId="47" fillId="0" borderId="0" xfId="0" applyFont="1" applyBorder="1" applyAlignment="1">
      <alignment horizontal="left" vertical="center"/>
    </xf>
    <xf numFmtId="0" fontId="47" fillId="0" borderId="0" xfId="0" applyFont="1" applyBorder="1" applyAlignment="1">
      <alignment horizontal="left" vertical="center" indent="3"/>
    </xf>
    <xf numFmtId="0" fontId="0" fillId="0" borderId="0" xfId="0" applyBorder="1" applyAlignment="1">
      <alignment horizontal="left" vertical="center"/>
    </xf>
    <xf numFmtId="0" fontId="51" fillId="0" borderId="0" xfId="0" applyFont="1" applyBorder="1" applyAlignment="1">
      <alignment horizontal="left" vertical="center"/>
    </xf>
    <xf numFmtId="0" fontId="52" fillId="0" borderId="0" xfId="0" applyFont="1" applyBorder="1" applyAlignment="1">
      <alignment horizontal="left" vertical="center"/>
    </xf>
    <xf numFmtId="0" fontId="49" fillId="0" borderId="0" xfId="0" applyFont="1" applyBorder="1" applyAlignment="1">
      <alignment horizontal="left" vertical="center"/>
    </xf>
    <xf numFmtId="0" fontId="51" fillId="0" borderId="0" xfId="0" applyFont="1" applyBorder="1" applyAlignment="1">
      <alignment horizontal="left" vertical="center" indent="3"/>
    </xf>
    <xf numFmtId="0" fontId="53" fillId="0" borderId="0" xfId="0" applyFont="1" applyBorder="1" applyAlignment="1">
      <alignment horizontal="left" vertical="center"/>
    </xf>
    <xf numFmtId="0" fontId="54" fillId="2" borderId="0" xfId="0" applyFont="1" applyFill="1" applyBorder="1" applyAlignment="1">
      <alignment vertical="center" wrapText="1"/>
    </xf>
    <xf numFmtId="0" fontId="55" fillId="0" borderId="0" xfId="0" applyFont="1"/>
    <xf numFmtId="0" fontId="56" fillId="0" borderId="0" xfId="0" applyFont="1"/>
    <xf numFmtId="0" fontId="47" fillId="0" borderId="0" xfId="0" applyFont="1"/>
    <xf numFmtId="0" fontId="48" fillId="0" borderId="0" xfId="0" applyFont="1" applyBorder="1" applyAlignment="1">
      <alignment horizontal="left" vertical="center"/>
    </xf>
    <xf numFmtId="0" fontId="57" fillId="0" borderId="0" xfId="0" applyFont="1" applyBorder="1" applyAlignment="1">
      <alignment vertical="center" wrapText="1"/>
    </xf>
    <xf numFmtId="0" fontId="46" fillId="0" borderId="0" xfId="0" applyFont="1" applyBorder="1" applyAlignment="1">
      <alignment horizontal="left" vertical="center"/>
    </xf>
    <xf numFmtId="0" fontId="58" fillId="0" borderId="0" xfId="0" applyFont="1" applyBorder="1" applyAlignment="1">
      <alignment horizontal="left"/>
    </xf>
    <xf numFmtId="0" fontId="40" fillId="0" borderId="0" xfId="0" applyFont="1" applyBorder="1"/>
    <xf numFmtId="0" fontId="43" fillId="0" borderId="0" xfId="0" applyFont="1" applyBorder="1" applyAlignment="1">
      <alignment horizontal="left"/>
    </xf>
    <xf numFmtId="0" fontId="17" fillId="0" borderId="0" xfId="0" applyFont="1" applyBorder="1" applyAlignment="1"/>
    <xf numFmtId="6" fontId="43" fillId="0" borderId="0" xfId="0" applyNumberFormat="1" applyFont="1" applyBorder="1" applyAlignment="1">
      <alignment horizontal="left"/>
    </xf>
    <xf numFmtId="164" fontId="43" fillId="0" borderId="0" xfId="0" applyNumberFormat="1" applyFont="1" applyBorder="1" applyAlignment="1">
      <alignment horizontal="left"/>
    </xf>
    <xf numFmtId="3" fontId="43" fillId="0" borderId="0" xfId="0" applyNumberFormat="1" applyFont="1" applyBorder="1" applyAlignment="1">
      <alignment horizontal="left"/>
    </xf>
    <xf numFmtId="0" fontId="0" fillId="0" borderId="0" xfId="0" applyBorder="1" applyAlignment="1">
      <alignment horizontal="left"/>
    </xf>
    <xf numFmtId="0" fontId="40" fillId="0" borderId="3" xfId="0" applyFont="1" applyBorder="1"/>
    <xf numFmtId="0" fontId="59" fillId="0" borderId="3" xfId="0" applyFont="1" applyBorder="1"/>
    <xf numFmtId="44" fontId="55" fillId="0" borderId="3" xfId="0" applyNumberFormat="1" applyFont="1" applyBorder="1"/>
    <xf numFmtId="0" fontId="55" fillId="0" borderId="3" xfId="0" applyNumberFormat="1" applyFont="1" applyBorder="1"/>
    <xf numFmtId="42" fontId="60" fillId="0" borderId="3" xfId="2" applyNumberFormat="1" applyFont="1" applyFill="1" applyBorder="1" applyAlignment="1">
      <alignment horizontal="left" vertical="center" wrapText="1"/>
    </xf>
    <xf numFmtId="0" fontId="54" fillId="2" borderId="3" xfId="0" applyFont="1" applyFill="1" applyBorder="1" applyAlignment="1">
      <alignment horizontal="left" vertical="center" wrapText="1"/>
    </xf>
    <xf numFmtId="0" fontId="59" fillId="2" borderId="3" xfId="0" applyFont="1" applyFill="1" applyBorder="1" applyAlignment="1">
      <alignment horizontal="center" vertical="center" wrapText="1"/>
    </xf>
    <xf numFmtId="0" fontId="59" fillId="0" borderId="3" xfId="0" applyFont="1" applyBorder="1" applyAlignment="1">
      <alignment horizontal="left" vertical="center"/>
    </xf>
    <xf numFmtId="0" fontId="59" fillId="2" borderId="3" xfId="0" applyFont="1" applyFill="1" applyBorder="1" applyAlignment="1">
      <alignment vertical="center" wrapText="1"/>
    </xf>
    <xf numFmtId="44" fontId="55" fillId="7" borderId="3" xfId="0" applyNumberFormat="1" applyFont="1" applyFill="1" applyBorder="1"/>
    <xf numFmtId="0" fontId="59" fillId="2" borderId="7" xfId="0" applyFont="1" applyFill="1" applyBorder="1" applyAlignment="1">
      <alignment horizontal="center" vertical="center" wrapText="1"/>
    </xf>
    <xf numFmtId="0" fontId="61" fillId="2" borderId="7" xfId="0" applyFont="1" applyFill="1" applyBorder="1" applyAlignment="1">
      <alignment horizontal="center" vertical="center"/>
    </xf>
    <xf numFmtId="0" fontId="59" fillId="0" borderId="7" xfId="0" applyFont="1" applyBorder="1" applyAlignment="1">
      <alignment horizontal="center" vertical="center"/>
    </xf>
    <xf numFmtId="0" fontId="59" fillId="0" borderId="3" xfId="0" applyFont="1" applyFill="1" applyBorder="1" applyAlignment="1">
      <alignment vertical="center"/>
    </xf>
    <xf numFmtId="0" fontId="45" fillId="0" borderId="0" xfId="0" applyFont="1"/>
    <xf numFmtId="44" fontId="44" fillId="0" borderId="0" xfId="3" applyFont="1" applyBorder="1"/>
    <xf numFmtId="44" fontId="32" fillId="0" borderId="0" xfId="3" applyFont="1" applyBorder="1"/>
    <xf numFmtId="44" fontId="44" fillId="0" borderId="0" xfId="3" applyFont="1" applyBorder="1" applyProtection="1"/>
    <xf numFmtId="44" fontId="23" fillId="0" borderId="0" xfId="3" applyFont="1" applyBorder="1" applyAlignment="1">
      <alignment horizontal="left"/>
    </xf>
    <xf numFmtId="44" fontId="46" fillId="0" borderId="0" xfId="3" applyFont="1" applyBorder="1"/>
    <xf numFmtId="44" fontId="23" fillId="0" borderId="0" xfId="3" applyFont="1" applyBorder="1"/>
    <xf numFmtId="44" fontId="46" fillId="0" borderId="5" xfId="3" applyFont="1" applyBorder="1"/>
    <xf numFmtId="44" fontId="46" fillId="0" borderId="6" xfId="3" applyFont="1" applyBorder="1"/>
    <xf numFmtId="44" fontId="42" fillId="0" borderId="0" xfId="3" applyFont="1" applyBorder="1"/>
    <xf numFmtId="0" fontId="40" fillId="3" borderId="3" xfId="1" applyFont="1" applyBorder="1" applyAlignment="1" applyProtection="1">
      <alignment vertical="center" wrapText="1"/>
      <protection locked="0"/>
    </xf>
    <xf numFmtId="0" fontId="55" fillId="0" borderId="3" xfId="0" applyFont="1" applyBorder="1" applyAlignment="1" applyProtection="1">
      <alignment horizontal="center" vertical="center"/>
      <protection locked="0"/>
    </xf>
    <xf numFmtId="0" fontId="59" fillId="0" borderId="3" xfId="0" applyNumberFormat="1" applyFont="1" applyBorder="1" applyAlignment="1" applyProtection="1">
      <alignment horizontal="center" vertical="center"/>
      <protection locked="0"/>
    </xf>
    <xf numFmtId="44" fontId="55" fillId="7" borderId="8" xfId="0" applyNumberFormat="1" applyFont="1" applyFill="1" applyBorder="1" applyProtection="1">
      <protection locked="0"/>
    </xf>
    <xf numFmtId="0" fontId="43" fillId="0" borderId="0" xfId="0" applyFont="1" applyBorder="1" applyProtection="1">
      <protection locked="0"/>
    </xf>
    <xf numFmtId="44" fontId="16" fillId="0" borderId="0" xfId="0" applyNumberFormat="1" applyFont="1" applyBorder="1" applyProtection="1">
      <protection locked="0"/>
    </xf>
    <xf numFmtId="9" fontId="16" fillId="0" borderId="0" xfId="6" applyFont="1" applyBorder="1" applyAlignment="1" applyProtection="1">
      <alignment horizontal="center"/>
      <protection locked="0"/>
    </xf>
    <xf numFmtId="9" fontId="16" fillId="0" borderId="0" xfId="0" applyNumberFormat="1" applyFont="1" applyBorder="1" applyAlignment="1" applyProtection="1">
      <alignment horizontal="center"/>
      <protection locked="0"/>
    </xf>
    <xf numFmtId="42" fontId="43" fillId="0" borderId="0" xfId="0" applyNumberFormat="1" applyFont="1" applyBorder="1" applyProtection="1">
      <protection locked="0"/>
    </xf>
    <xf numFmtId="9" fontId="43" fillId="0" borderId="0" xfId="0" applyNumberFormat="1" applyFont="1" applyBorder="1" applyAlignment="1" applyProtection="1">
      <alignment horizontal="center"/>
      <protection locked="0"/>
    </xf>
    <xf numFmtId="44" fontId="40" fillId="0" borderId="0" xfId="3" applyFont="1" applyBorder="1" applyProtection="1">
      <protection locked="0"/>
    </xf>
    <xf numFmtId="0" fontId="62" fillId="0" borderId="0" xfId="0" applyNumberFormat="1" applyFont="1" applyBorder="1" applyAlignment="1" applyProtection="1">
      <alignment horizontal="center"/>
      <protection locked="0"/>
    </xf>
    <xf numFmtId="0" fontId="62" fillId="0" borderId="0" xfId="0" applyFont="1" applyBorder="1" applyProtection="1">
      <protection locked="0"/>
    </xf>
    <xf numFmtId="0" fontId="62" fillId="0" borderId="0" xfId="0" applyFont="1" applyBorder="1" applyAlignment="1" applyProtection="1">
      <alignment horizontal="center"/>
      <protection locked="0"/>
    </xf>
    <xf numFmtId="44" fontId="44" fillId="0" borderId="0" xfId="3"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32" fillId="0" borderId="0" xfId="3" applyFont="1" applyBorder="1" applyProtection="1">
      <protection locked="0"/>
    </xf>
    <xf numFmtId="0" fontId="54" fillId="0" borderId="9" xfId="0" applyFont="1" applyBorder="1" applyAlignment="1" applyProtection="1">
      <alignment vertical="top"/>
      <protection locked="0"/>
    </xf>
    <xf numFmtId="0" fontId="56" fillId="0" borderId="10" xfId="0" applyFont="1" applyBorder="1" applyAlignment="1" applyProtection="1">
      <alignment vertical="top"/>
      <protection locked="0"/>
    </xf>
    <xf numFmtId="0" fontId="56" fillId="0" borderId="11" xfId="0" applyFont="1" applyBorder="1" applyAlignment="1" applyProtection="1">
      <alignment vertical="top"/>
      <protection locked="0"/>
    </xf>
    <xf numFmtId="0" fontId="56" fillId="0" borderId="0" xfId="0" applyFont="1" applyBorder="1" applyAlignment="1" applyProtection="1">
      <alignment vertical="top"/>
      <protection locked="0"/>
    </xf>
    <xf numFmtId="0" fontId="54" fillId="0" borderId="10" xfId="0" applyFont="1" applyBorder="1" applyAlignment="1" applyProtection="1">
      <alignment vertical="top"/>
      <protection locked="0"/>
    </xf>
    <xf numFmtId="0" fontId="62" fillId="0" borderId="10" xfId="0" applyFont="1" applyBorder="1" applyAlignment="1" applyProtection="1">
      <alignment vertical="top"/>
      <protection locked="0"/>
    </xf>
    <xf numFmtId="0" fontId="62" fillId="0" borderId="11" xfId="0" applyFont="1" applyBorder="1" applyAlignment="1" applyProtection="1">
      <alignment vertical="top"/>
      <protection locked="0"/>
    </xf>
    <xf numFmtId="0" fontId="43" fillId="0" borderId="0" xfId="0" applyFont="1" applyProtection="1">
      <protection locked="0"/>
    </xf>
    <xf numFmtId="0" fontId="0" fillId="0" borderId="0" xfId="0" applyProtection="1">
      <protection locked="0"/>
    </xf>
    <xf numFmtId="0" fontId="40" fillId="0" borderId="0" xfId="0" applyFont="1" applyBorder="1" applyProtection="1">
      <protection locked="0"/>
    </xf>
    <xf numFmtId="0" fontId="17" fillId="0" borderId="0" xfId="0" applyFont="1" applyAlignment="1" applyProtection="1">
      <protection locked="0"/>
    </xf>
    <xf numFmtId="6" fontId="16" fillId="0" borderId="0" xfId="0" applyNumberFormat="1" applyFont="1" applyAlignment="1" applyProtection="1">
      <alignment horizontal="left"/>
      <protection locked="0"/>
    </xf>
    <xf numFmtId="0" fontId="17" fillId="0" borderId="0" xfId="0" applyFont="1" applyBorder="1" applyProtection="1">
      <protection locked="0"/>
    </xf>
    <xf numFmtId="6" fontId="17" fillId="0" borderId="0" xfId="0" applyNumberFormat="1" applyFont="1" applyAlignment="1" applyProtection="1">
      <alignment horizontal="left"/>
      <protection locked="0"/>
    </xf>
    <xf numFmtId="44" fontId="62" fillId="0" borderId="0" xfId="0" applyNumberFormat="1" applyFont="1" applyBorder="1" applyProtection="1">
      <protection locked="0"/>
    </xf>
    <xf numFmtId="10" fontId="62" fillId="0" borderId="0" xfId="0" applyNumberFormat="1" applyFont="1" applyBorder="1" applyProtection="1">
      <protection locked="0"/>
    </xf>
    <xf numFmtId="0" fontId="16" fillId="0" borderId="0" xfId="0" applyFont="1" applyBorder="1" applyProtection="1">
      <protection locked="0"/>
    </xf>
    <xf numFmtId="9" fontId="0" fillId="0" borderId="0" xfId="0" applyNumberFormat="1" applyBorder="1" applyProtection="1">
      <protection locked="0"/>
    </xf>
    <xf numFmtId="0" fontId="43" fillId="0" borderId="0" xfId="0" applyFont="1" applyBorder="1" applyAlignment="1" applyProtection="1">
      <alignment horizontal="left"/>
      <protection locked="0"/>
    </xf>
    <xf numFmtId="0" fontId="15" fillId="0" borderId="0" xfId="0" applyFont="1" applyBorder="1" applyAlignment="1" applyProtection="1">
      <alignment vertical="top" wrapText="1"/>
      <protection locked="0"/>
    </xf>
    <xf numFmtId="42" fontId="0" fillId="0" borderId="11" xfId="0" applyNumberFormat="1" applyBorder="1" applyProtection="1">
      <protection locked="0"/>
    </xf>
    <xf numFmtId="0" fontId="0" fillId="0" borderId="11" xfId="0" applyBorder="1" applyProtection="1">
      <protection locked="0"/>
    </xf>
    <xf numFmtId="44" fontId="43" fillId="0" borderId="0" xfId="3" applyFont="1" applyBorder="1" applyProtection="1">
      <protection locked="0"/>
    </xf>
    <xf numFmtId="164" fontId="16" fillId="0" borderId="0" xfId="3" applyNumberFormat="1" applyFont="1" applyBorder="1" applyAlignment="1" applyProtection="1">
      <alignment horizontal="left"/>
      <protection locked="0"/>
    </xf>
    <xf numFmtId="164" fontId="16"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62" fillId="0" borderId="0" xfId="3" applyFont="1" applyBorder="1" applyProtection="1">
      <protection locked="0"/>
    </xf>
    <xf numFmtId="44" fontId="44" fillId="0" borderId="2" xfId="3" applyFont="1" applyBorder="1" applyProtection="1">
      <protection locked="0"/>
    </xf>
    <xf numFmtId="44" fontId="43" fillId="0" borderId="0" xfId="0" applyNumberFormat="1" applyFont="1" applyBorder="1" applyProtection="1">
      <protection locked="0"/>
    </xf>
    <xf numFmtId="44" fontId="56" fillId="0" borderId="0" xfId="3" applyFont="1" applyBorder="1" applyAlignment="1" applyProtection="1">
      <alignment vertical="top"/>
      <protection locked="0"/>
    </xf>
    <xf numFmtId="0" fontId="55" fillId="0" borderId="10" xfId="0" applyFont="1" applyBorder="1" applyAlignment="1" applyProtection="1">
      <alignment vertical="top"/>
      <protection locked="0"/>
    </xf>
    <xf numFmtId="10" fontId="43" fillId="0" borderId="0" xfId="0" applyNumberFormat="1" applyFont="1" applyBorder="1" applyProtection="1">
      <protection locked="0"/>
    </xf>
    <xf numFmtId="0" fontId="40" fillId="0" borderId="12" xfId="0" applyFont="1" applyBorder="1"/>
    <xf numFmtId="0" fontId="62" fillId="0" borderId="0" xfId="0" applyFont="1"/>
    <xf numFmtId="6" fontId="16" fillId="0" borderId="0" xfId="0" applyNumberFormat="1" applyFont="1" applyAlignment="1">
      <alignment horizontal="left"/>
    </xf>
    <xf numFmtId="0" fontId="0" fillId="0" borderId="0" xfId="0" applyFill="1" applyBorder="1"/>
    <xf numFmtId="44" fontId="16" fillId="0" borderId="0" xfId="3" applyFont="1" applyBorder="1" applyProtection="1">
      <protection locked="0"/>
    </xf>
    <xf numFmtId="0" fontId="54" fillId="0" borderId="9" xfId="0" applyFont="1" applyBorder="1" applyAlignment="1" applyProtection="1">
      <alignment horizontal="left" vertical="top"/>
      <protection locked="0"/>
    </xf>
    <xf numFmtId="44" fontId="62" fillId="0" borderId="2" xfId="3" applyFont="1" applyBorder="1" applyProtection="1">
      <protection locked="0"/>
    </xf>
    <xf numFmtId="0" fontId="48" fillId="0" borderId="0" xfId="0" applyFont="1" applyProtection="1"/>
    <xf numFmtId="0" fontId="48" fillId="0" borderId="13" xfId="0" applyFont="1" applyBorder="1" applyProtection="1"/>
    <xf numFmtId="0" fontId="48" fillId="0" borderId="0" xfId="0" applyFont="1" applyBorder="1" applyProtection="1"/>
    <xf numFmtId="0" fontId="43" fillId="0" borderId="0" xfId="0" applyFont="1" applyProtection="1"/>
    <xf numFmtId="0" fontId="48" fillId="0" borderId="9" xfId="0" applyFont="1" applyBorder="1" applyAlignment="1" applyProtection="1">
      <alignment horizontal="center" vertical="center" wrapText="1"/>
    </xf>
    <xf numFmtId="0" fontId="48" fillId="0" borderId="10" xfId="0" applyFont="1" applyBorder="1" applyProtection="1"/>
    <xf numFmtId="0" fontId="43" fillId="0" borderId="0" xfId="0" applyFont="1" applyBorder="1" applyProtection="1"/>
    <xf numFmtId="0" fontId="48" fillId="0" borderId="14" xfId="0" applyFont="1" applyBorder="1" applyAlignment="1" applyProtection="1">
      <alignment horizontal="center" vertical="center" wrapText="1"/>
    </xf>
    <xf numFmtId="0" fontId="48" fillId="0" borderId="2" xfId="0" applyFont="1" applyBorder="1" applyProtection="1"/>
    <xf numFmtId="0" fontId="45" fillId="0" borderId="0" xfId="0" applyFont="1" applyBorder="1" applyAlignment="1">
      <alignment wrapText="1"/>
    </xf>
    <xf numFmtId="0" fontId="48" fillId="0" borderId="0" xfId="0" applyFont="1" applyBorder="1" applyAlignment="1" applyProtection="1">
      <alignment wrapText="1"/>
    </xf>
    <xf numFmtId="0" fontId="43" fillId="0" borderId="0" xfId="0" applyFont="1" applyBorder="1" applyAlignment="1" applyProtection="1">
      <alignment vertical="center" wrapText="1"/>
    </xf>
    <xf numFmtId="0" fontId="47" fillId="0" borderId="0" xfId="0" applyFont="1" applyAlignment="1" applyProtection="1">
      <alignment horizontal="center" vertical="center"/>
    </xf>
    <xf numFmtId="0" fontId="43" fillId="0" borderId="0" xfId="0" applyFont="1" applyBorder="1" applyAlignment="1" applyProtection="1">
      <alignment horizontal="left"/>
    </xf>
    <xf numFmtId="0" fontId="43" fillId="0" borderId="0" xfId="0" applyFont="1" applyBorder="1" applyAlignment="1" applyProtection="1">
      <alignment vertical="center"/>
    </xf>
    <xf numFmtId="0" fontId="43" fillId="0" borderId="0" xfId="0" applyFont="1" applyBorder="1" applyAlignment="1" applyProtection="1">
      <alignment wrapText="1"/>
    </xf>
    <xf numFmtId="0" fontId="52" fillId="0" borderId="0" xfId="0" applyFont="1" applyBorder="1" applyAlignment="1" applyProtection="1">
      <alignment horizontal="left" vertical="center" wrapText="1" indent="2"/>
    </xf>
    <xf numFmtId="0" fontId="48" fillId="0" borderId="15" xfId="0" applyFont="1" applyBorder="1" applyAlignment="1" applyProtection="1">
      <alignment horizontal="center"/>
    </xf>
    <xf numFmtId="0" fontId="48" fillId="0" borderId="0" xfId="0" applyFont="1" applyBorder="1" applyAlignment="1" applyProtection="1">
      <alignment vertical="center"/>
    </xf>
    <xf numFmtId="0" fontId="48" fillId="0" borderId="14" xfId="0" applyFont="1" applyBorder="1" applyProtection="1"/>
    <xf numFmtId="0" fontId="48" fillId="0" borderId="10" xfId="0" applyFont="1" applyBorder="1" applyAlignment="1" applyProtection="1">
      <alignment vertical="center"/>
    </xf>
    <xf numFmtId="0" fontId="48" fillId="0" borderId="11" xfId="0" applyFont="1" applyBorder="1" applyProtection="1"/>
    <xf numFmtId="0" fontId="48" fillId="0" borderId="0" xfId="0" applyFont="1" applyBorder="1" applyAlignment="1" applyProtection="1">
      <alignment horizontal="center" vertical="center"/>
    </xf>
    <xf numFmtId="0" fontId="48" fillId="0" borderId="2" xfId="0" applyFont="1" applyBorder="1" applyAlignment="1" applyProtection="1">
      <alignment horizontal="left" vertical="center"/>
    </xf>
    <xf numFmtId="0" fontId="48" fillId="0" borderId="2" xfId="0" applyFont="1" applyBorder="1" applyAlignment="1" applyProtection="1">
      <alignment vertical="center"/>
    </xf>
    <xf numFmtId="0" fontId="48" fillId="0" borderId="0" xfId="0" applyFont="1" applyBorder="1" applyAlignment="1" applyProtection="1">
      <alignment horizontal="center"/>
    </xf>
    <xf numFmtId="0" fontId="48" fillId="0" borderId="4" xfId="0" applyFont="1" applyBorder="1" applyAlignment="1" applyProtection="1">
      <alignment horizontal="center" vertical="center"/>
    </xf>
    <xf numFmtId="0" fontId="48" fillId="0" borderId="5" xfId="0" applyFont="1" applyBorder="1" applyProtection="1"/>
    <xf numFmtId="0" fontId="48" fillId="0" borderId="16" xfId="0" applyFont="1" applyBorder="1" applyProtection="1"/>
    <xf numFmtId="0" fontId="48" fillId="0" borderId="17" xfId="0" applyFont="1" applyBorder="1" applyProtection="1"/>
    <xf numFmtId="0" fontId="48" fillId="0" borderId="18" xfId="0" applyFont="1" applyBorder="1" applyProtection="1"/>
    <xf numFmtId="0" fontId="43" fillId="0" borderId="19" xfId="0" applyFont="1" applyBorder="1" applyProtection="1"/>
    <xf numFmtId="0" fontId="48" fillId="0" borderId="19" xfId="0" applyFont="1" applyBorder="1" applyAlignment="1" applyProtection="1">
      <alignment vertical="center" wrapText="1"/>
    </xf>
    <xf numFmtId="0" fontId="48" fillId="8" borderId="2" xfId="0" applyFont="1" applyFill="1" applyBorder="1" applyAlignment="1" applyProtection="1">
      <alignment vertical="center" wrapText="1"/>
      <protection locked="0"/>
    </xf>
    <xf numFmtId="0" fontId="48" fillId="0" borderId="20" xfId="0" applyFont="1" applyBorder="1" applyProtection="1"/>
    <xf numFmtId="0" fontId="48" fillId="0" borderId="21" xfId="0" applyFont="1" applyBorder="1" applyProtection="1"/>
    <xf numFmtId="0" fontId="48" fillId="0" borderId="22" xfId="0" applyFont="1" applyBorder="1" applyProtection="1"/>
    <xf numFmtId="0" fontId="16" fillId="0" borderId="0" xfId="0" applyFont="1" applyBorder="1" applyAlignment="1" applyProtection="1">
      <alignment horizontal="center"/>
      <protection locked="0"/>
    </xf>
    <xf numFmtId="0" fontId="16" fillId="0" borderId="0" xfId="0" applyFont="1" applyBorder="1" applyAlignment="1" applyProtection="1">
      <alignment horizontal="center" vertical="top" wrapText="1"/>
      <protection locked="0"/>
    </xf>
    <xf numFmtId="0" fontId="62" fillId="0" borderId="0" xfId="0" applyFont="1" applyBorder="1" applyAlignment="1" applyProtection="1">
      <protection locked="0"/>
    </xf>
    <xf numFmtId="0" fontId="0" fillId="0" borderId="0" xfId="0" applyBorder="1" applyAlignment="1" applyProtection="1">
      <protection locked="0"/>
    </xf>
    <xf numFmtId="0" fontId="62" fillId="0" borderId="0" xfId="0" applyFont="1" applyBorder="1" applyAlignment="1" applyProtection="1">
      <alignment horizontal="left" wrapText="1"/>
      <protection locked="0"/>
    </xf>
    <xf numFmtId="0" fontId="46" fillId="0" borderId="0" xfId="0" applyFont="1" applyBorder="1" applyAlignment="1" applyProtection="1">
      <protection locked="0"/>
    </xf>
    <xf numFmtId="0" fontId="62" fillId="0" borderId="0" xfId="0" applyFont="1" applyBorder="1" applyAlignment="1" applyProtection="1">
      <alignment vertical="top"/>
      <protection locked="0"/>
    </xf>
    <xf numFmtId="0" fontId="46" fillId="0" borderId="0" xfId="0" applyFont="1" applyBorder="1" applyAlignment="1" applyProtection="1">
      <alignment horizontal="right"/>
      <protection locked="0"/>
    </xf>
    <xf numFmtId="9" fontId="44" fillId="0" borderId="0" xfId="0" applyNumberFormat="1" applyFont="1" applyBorder="1" applyAlignment="1" applyProtection="1">
      <alignment horizontal="right"/>
      <protection locked="0"/>
    </xf>
    <xf numFmtId="0" fontId="43" fillId="0" borderId="0" xfId="0" applyFont="1" applyBorder="1" applyAlignment="1" applyProtection="1">
      <alignment vertical="top"/>
      <protection locked="0"/>
    </xf>
    <xf numFmtId="0" fontId="16" fillId="0" borderId="0" xfId="0" applyFont="1" applyBorder="1" applyAlignment="1" applyProtection="1">
      <alignment vertical="top"/>
      <protection locked="0"/>
    </xf>
    <xf numFmtId="43" fontId="43" fillId="0" borderId="0" xfId="0" applyNumberFormat="1" applyFont="1" applyBorder="1"/>
    <xf numFmtId="43" fontId="40" fillId="0" borderId="0" xfId="0" applyNumberFormat="1" applyFont="1" applyBorder="1"/>
    <xf numFmtId="44" fontId="59" fillId="0" borderId="0" xfId="3" applyFont="1" applyBorder="1" applyProtection="1">
      <protection locked="0"/>
    </xf>
    <xf numFmtId="44" fontId="54" fillId="0" borderId="0" xfId="3" applyFont="1" applyBorder="1" applyProtection="1">
      <protection locked="0"/>
    </xf>
    <xf numFmtId="44" fontId="36" fillId="0" borderId="0" xfId="3" applyFont="1" applyBorder="1" applyProtection="1">
      <protection locked="0"/>
    </xf>
    <xf numFmtId="0" fontId="62" fillId="0" borderId="0" xfId="0" applyFont="1" applyBorder="1" applyAlignment="1" applyProtection="1">
      <alignment horizontal="left"/>
      <protection locked="0"/>
    </xf>
    <xf numFmtId="0" fontId="46" fillId="0" borderId="0" xfId="0" applyFont="1" applyBorder="1" applyAlignment="1" applyProtection="1">
      <alignment horizontal="right"/>
    </xf>
    <xf numFmtId="44" fontId="17" fillId="0" borderId="0" xfId="3" applyFont="1" applyBorder="1" applyProtection="1"/>
    <xf numFmtId="9" fontId="44" fillId="0" borderId="0" xfId="0" applyNumberFormat="1" applyFont="1" applyBorder="1" applyAlignment="1" applyProtection="1">
      <alignment horizontal="right"/>
    </xf>
    <xf numFmtId="0" fontId="59" fillId="2" borderId="3" xfId="0" applyFont="1" applyFill="1" applyBorder="1" applyAlignment="1" applyProtection="1">
      <alignment horizontal="left" vertical="center" wrapText="1"/>
    </xf>
    <xf numFmtId="0" fontId="59" fillId="0" borderId="3" xfId="0" applyFont="1" applyBorder="1" applyAlignment="1" applyProtection="1">
      <alignment horizontal="left" vertical="center"/>
    </xf>
    <xf numFmtId="0" fontId="59" fillId="2" borderId="3" xfId="0" applyFont="1" applyFill="1" applyBorder="1" applyAlignment="1" applyProtection="1">
      <alignment vertical="center" wrapText="1"/>
    </xf>
    <xf numFmtId="0" fontId="59" fillId="0" borderId="3" xfId="0" applyFont="1" applyFill="1" applyBorder="1" applyAlignment="1" applyProtection="1">
      <alignment vertical="center"/>
    </xf>
    <xf numFmtId="0" fontId="48" fillId="0" borderId="5" xfId="0" applyFont="1" applyBorder="1" applyAlignment="1" applyProtection="1">
      <alignment horizontal="center" vertical="center"/>
      <protection locked="0"/>
    </xf>
    <xf numFmtId="0" fontId="48" fillId="0" borderId="10" xfId="0" applyFont="1" applyBorder="1" applyAlignment="1" applyProtection="1">
      <alignment vertical="center"/>
      <protection locked="0"/>
    </xf>
    <xf numFmtId="0" fontId="48" fillId="0" borderId="0" xfId="0" applyFont="1" applyBorder="1" applyAlignment="1" applyProtection="1">
      <alignment vertical="center"/>
      <protection locked="0"/>
    </xf>
    <xf numFmtId="0" fontId="30" fillId="0" borderId="10" xfId="0" applyFont="1" applyBorder="1" applyAlignment="1" applyProtection="1">
      <alignment vertical="center"/>
      <protection locked="0"/>
    </xf>
    <xf numFmtId="0" fontId="59" fillId="8" borderId="9" xfId="0" applyFont="1" applyFill="1" applyBorder="1" applyAlignment="1" applyProtection="1">
      <alignment horizontal="left" vertical="center" wrapText="1"/>
      <protection locked="0"/>
    </xf>
    <xf numFmtId="0" fontId="35" fillId="0" borderId="0" xfId="5" applyFill="1" applyBorder="1"/>
    <xf numFmtId="44" fontId="55" fillId="8" borderId="3" xfId="0" applyNumberFormat="1" applyFont="1" applyFill="1" applyBorder="1" applyAlignment="1" applyProtection="1">
      <alignment horizontal="center" vertical="center"/>
      <protection locked="0"/>
    </xf>
    <xf numFmtId="44" fontId="23" fillId="0" borderId="2" xfId="3" applyFont="1" applyBorder="1" applyAlignment="1">
      <alignment horizontal="left"/>
    </xf>
    <xf numFmtId="44" fontId="46" fillId="0" borderId="2" xfId="3" applyFont="1" applyBorder="1"/>
    <xf numFmtId="0" fontId="62" fillId="0" borderId="0" xfId="0" applyNumberFormat="1" applyFont="1" applyBorder="1" applyAlignment="1" applyProtection="1">
      <alignment horizontal="left"/>
      <protection locked="0"/>
    </xf>
    <xf numFmtId="0" fontId="16" fillId="0" borderId="0" xfId="0" applyFont="1" applyBorder="1" applyAlignment="1" applyProtection="1">
      <alignment horizontal="left" vertical="top" wrapText="1"/>
      <protection locked="0"/>
    </xf>
    <xf numFmtId="0" fontId="43" fillId="0" borderId="0" xfId="0" applyFont="1" applyBorder="1" applyAlignment="1" applyProtection="1">
      <alignment horizontal="center"/>
      <protection locked="0"/>
    </xf>
    <xf numFmtId="0" fontId="62" fillId="0" borderId="1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44" fillId="0" borderId="0"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43" fillId="0" borderId="3" xfId="0" applyFont="1" applyBorder="1" applyAlignment="1">
      <alignment horizontal="center" vertical="center"/>
    </xf>
    <xf numFmtId="0" fontId="18" fillId="0" borderId="3" xfId="0" applyFont="1" applyBorder="1" applyAlignment="1">
      <alignment horizontal="center" vertical="top" wrapText="1"/>
    </xf>
    <xf numFmtId="0" fontId="56" fillId="0" borderId="0" xfId="0" applyFont="1" applyBorder="1" applyAlignment="1" applyProtection="1">
      <alignment horizontal="right"/>
      <protection locked="0"/>
    </xf>
    <xf numFmtId="0" fontId="15" fillId="0" borderId="4" xfId="0" applyFont="1" applyBorder="1" applyAlignment="1">
      <alignment horizontal="center" vertical="center" wrapText="1"/>
    </xf>
    <xf numFmtId="0" fontId="54" fillId="0" borderId="9" xfId="0" applyFont="1" applyBorder="1" applyAlignment="1" applyProtection="1">
      <alignment vertical="top"/>
    </xf>
    <xf numFmtId="14" fontId="50" fillId="0" borderId="0" xfId="0" applyNumberFormat="1" applyFont="1"/>
    <xf numFmtId="0" fontId="40" fillId="3" borderId="9" xfId="1" applyFont="1" applyBorder="1" applyAlignment="1">
      <alignment horizontal="right" vertical="center" wrapText="1"/>
    </xf>
    <xf numFmtId="10" fontId="40" fillId="8" borderId="6" xfId="6" applyNumberFormat="1" applyFont="1" applyFill="1" applyBorder="1" applyAlignment="1" applyProtection="1">
      <alignment horizontal="center" vertical="center" wrapText="1"/>
      <protection locked="0"/>
    </xf>
    <xf numFmtId="0" fontId="40" fillId="3" borderId="14" xfId="1" applyFont="1" applyBorder="1" applyAlignment="1">
      <alignment horizontal="right" vertical="center" wrapText="1"/>
    </xf>
    <xf numFmtId="164" fontId="40" fillId="8" borderId="6" xfId="3" applyNumberFormat="1" applyFont="1" applyFill="1" applyBorder="1" applyAlignment="1" applyProtection="1">
      <alignment horizontal="center" vertical="center" wrapText="1"/>
      <protection locked="0"/>
    </xf>
    <xf numFmtId="0" fontId="59" fillId="8" borderId="3" xfId="0" applyFont="1" applyFill="1" applyBorder="1" applyAlignment="1" applyProtection="1">
      <alignment horizontal="left" vertical="center" wrapText="1"/>
      <protection locked="0"/>
    </xf>
    <xf numFmtId="0" fontId="59" fillId="8" borderId="8" xfId="0" applyFont="1" applyFill="1" applyBorder="1" applyAlignment="1" applyProtection="1">
      <alignment horizontal="left" vertical="center" wrapText="1"/>
      <protection locked="0"/>
    </xf>
    <xf numFmtId="49" fontId="59" fillId="8" borderId="4" xfId="0" applyNumberFormat="1" applyFont="1" applyFill="1" applyBorder="1" applyAlignment="1" applyProtection="1">
      <alignment horizontal="left" vertical="center" wrapText="1"/>
      <protection locked="0"/>
    </xf>
    <xf numFmtId="0" fontId="59" fillId="8" borderId="6" xfId="0" applyFont="1" applyFill="1" applyBorder="1" applyAlignment="1" applyProtection="1">
      <alignment horizontal="left" vertical="center" wrapText="1"/>
      <protection locked="0"/>
    </xf>
    <xf numFmtId="0" fontId="0" fillId="0" borderId="0" xfId="0" applyAlignment="1">
      <alignment wrapText="1"/>
    </xf>
    <xf numFmtId="0" fontId="34" fillId="5" borderId="0" xfId="4" applyBorder="1" applyAlignment="1">
      <alignment vertical="center"/>
    </xf>
    <xf numFmtId="0" fontId="17" fillId="9" borderId="0" xfId="0" applyFont="1" applyFill="1" applyBorder="1"/>
    <xf numFmtId="0" fontId="16" fillId="9" borderId="0" xfId="0" applyFont="1" applyFill="1" applyBorder="1"/>
    <xf numFmtId="0" fontId="0" fillId="9" borderId="0" xfId="0" applyFill="1" applyBorder="1"/>
    <xf numFmtId="44" fontId="23" fillId="9" borderId="0" xfId="3" applyFont="1" applyFill="1" applyBorder="1" applyAlignment="1">
      <alignment horizontal="left"/>
    </xf>
    <xf numFmtId="44" fontId="46" fillId="9" borderId="0" xfId="3" applyFont="1" applyFill="1" applyBorder="1"/>
    <xf numFmtId="0" fontId="0" fillId="9" borderId="0" xfId="0" applyFill="1" applyBorder="1" applyProtection="1">
      <protection hidden="1"/>
    </xf>
    <xf numFmtId="0" fontId="0" fillId="0" borderId="0" xfId="0" applyBorder="1" applyProtection="1">
      <protection hidden="1"/>
    </xf>
    <xf numFmtId="0" fontId="15" fillId="9" borderId="3" xfId="0" applyFont="1" applyFill="1" applyBorder="1" applyAlignment="1" applyProtection="1">
      <alignment horizontal="center" vertical="center" wrapText="1"/>
      <protection hidden="1"/>
    </xf>
    <xf numFmtId="0" fontId="16" fillId="9" borderId="10" xfId="0" applyFont="1" applyFill="1" applyBorder="1" applyAlignment="1" applyProtection="1">
      <alignment horizontal="left" vertical="top" wrapText="1"/>
      <protection hidden="1"/>
    </xf>
    <xf numFmtId="0" fontId="62" fillId="9" borderId="10" xfId="0" applyFont="1" applyFill="1" applyBorder="1" applyAlignment="1" applyProtection="1">
      <alignment horizontal="left" vertical="top" wrapText="1"/>
      <protection hidden="1"/>
    </xf>
    <xf numFmtId="44" fontId="43" fillId="9" borderId="0" xfId="3" applyFont="1" applyFill="1" applyBorder="1" applyProtection="1">
      <protection hidden="1"/>
    </xf>
    <xf numFmtId="0" fontId="16" fillId="0" borderId="0" xfId="0" applyFont="1" applyBorder="1" applyAlignment="1" applyProtection="1">
      <alignment vertical="top"/>
      <protection hidden="1"/>
    </xf>
    <xf numFmtId="0" fontId="62" fillId="9" borderId="0" xfId="0" applyFont="1" applyFill="1" applyBorder="1" applyAlignment="1" applyProtection="1">
      <alignment horizontal="left" vertical="top" wrapText="1"/>
      <protection hidden="1"/>
    </xf>
    <xf numFmtId="44" fontId="43" fillId="9" borderId="2" xfId="3" applyFont="1" applyFill="1" applyBorder="1" applyProtection="1">
      <protection hidden="1"/>
    </xf>
    <xf numFmtId="0" fontId="16" fillId="0" borderId="0" xfId="0" applyFont="1" applyBorder="1" applyAlignment="1" applyProtection="1">
      <alignment horizontal="left" vertical="top"/>
      <protection hidden="1"/>
    </xf>
    <xf numFmtId="0" fontId="16" fillId="0" borderId="0" xfId="0" applyFont="1" applyBorder="1" applyAlignment="1" applyProtection="1">
      <alignment horizontal="left" vertical="top" wrapText="1"/>
      <protection hidden="1"/>
    </xf>
    <xf numFmtId="9" fontId="44" fillId="9" borderId="0" xfId="0" applyNumberFormat="1" applyFont="1" applyFill="1" applyBorder="1" applyAlignment="1" applyProtection="1">
      <alignment horizontal="right"/>
      <protection hidden="1"/>
    </xf>
    <xf numFmtId="44" fontId="44" fillId="9" borderId="0" xfId="3" applyFont="1" applyFill="1" applyBorder="1" applyProtection="1">
      <protection hidden="1"/>
    </xf>
    <xf numFmtId="6" fontId="16" fillId="0" borderId="0" xfId="0" applyNumberFormat="1" applyFont="1" applyAlignment="1" applyProtection="1">
      <alignment horizontal="left"/>
      <protection hidden="1"/>
    </xf>
    <xf numFmtId="44" fontId="32" fillId="9" borderId="0" xfId="3" applyFont="1" applyFill="1" applyBorder="1" applyProtection="1">
      <protection hidden="1"/>
    </xf>
    <xf numFmtId="44" fontId="62" fillId="9" borderId="0" xfId="3" applyFont="1" applyFill="1" applyBorder="1" applyProtection="1">
      <protection hidden="1"/>
    </xf>
    <xf numFmtId="44" fontId="62" fillId="9" borderId="2" xfId="3" applyFont="1" applyFill="1" applyBorder="1" applyProtection="1">
      <protection hidden="1"/>
    </xf>
    <xf numFmtId="0" fontId="0" fillId="9" borderId="0" xfId="0" applyFill="1" applyBorder="1" applyAlignment="1" applyProtection="1">
      <alignment horizontal="left" vertical="top" wrapText="1"/>
      <protection hidden="1"/>
    </xf>
    <xf numFmtId="0" fontId="46" fillId="9" borderId="0" xfId="0" applyFont="1" applyFill="1" applyBorder="1" applyAlignment="1" applyProtection="1">
      <alignment horizontal="right"/>
      <protection hidden="1"/>
    </xf>
    <xf numFmtId="44" fontId="42" fillId="9" borderId="0" xfId="3" applyFont="1" applyFill="1" applyBorder="1" applyProtection="1">
      <protection hidden="1"/>
    </xf>
    <xf numFmtId="0" fontId="56" fillId="9" borderId="0" xfId="0" applyFont="1" applyFill="1" applyBorder="1" applyAlignment="1" applyProtection="1">
      <alignment horizontal="right"/>
      <protection hidden="1"/>
    </xf>
    <xf numFmtId="0" fontId="62" fillId="0" borderId="0" xfId="0" applyFont="1" applyProtection="1">
      <protection hidden="1"/>
    </xf>
    <xf numFmtId="0" fontId="54" fillId="9" borderId="9" xfId="0" applyFont="1" applyFill="1" applyBorder="1" applyAlignment="1" applyProtection="1">
      <alignment vertical="top"/>
      <protection hidden="1"/>
    </xf>
    <xf numFmtId="0" fontId="56" fillId="9" borderId="10" xfId="0" applyFont="1" applyFill="1" applyBorder="1" applyAlignment="1" applyProtection="1">
      <alignment vertical="top"/>
      <protection hidden="1"/>
    </xf>
    <xf numFmtId="0" fontId="56" fillId="9" borderId="11" xfId="0" applyFont="1" applyFill="1" applyBorder="1" applyAlignment="1" applyProtection="1">
      <alignment vertical="top"/>
      <protection hidden="1"/>
    </xf>
    <xf numFmtId="0" fontId="62" fillId="9" borderId="10" xfId="0" applyFont="1" applyFill="1" applyBorder="1" applyAlignment="1" applyProtection="1">
      <alignment vertical="top"/>
      <protection hidden="1"/>
    </xf>
    <xf numFmtId="0" fontId="62" fillId="9" borderId="11" xfId="0" applyFont="1" applyFill="1" applyBorder="1" applyAlignment="1" applyProtection="1">
      <alignment vertical="top"/>
      <protection hidden="1"/>
    </xf>
    <xf numFmtId="0" fontId="40" fillId="9" borderId="3" xfId="0" applyFont="1" applyFill="1" applyBorder="1"/>
    <xf numFmtId="44" fontId="55" fillId="9" borderId="3" xfId="0" applyNumberFormat="1" applyFont="1" applyFill="1" applyBorder="1"/>
    <xf numFmtId="0" fontId="62" fillId="0" borderId="10" xfId="0" applyFont="1" applyBorder="1" applyAlignment="1" applyProtection="1">
      <alignment horizontal="left" vertical="top" wrapText="1"/>
      <protection hidden="1"/>
    </xf>
    <xf numFmtId="0" fontId="62" fillId="0" borderId="0" xfId="0" applyFont="1" applyBorder="1" applyAlignment="1" applyProtection="1">
      <alignment horizontal="left" vertical="top" wrapText="1"/>
      <protection hidden="1"/>
    </xf>
    <xf numFmtId="0" fontId="0" fillId="0" borderId="0" xfId="0" applyBorder="1" applyAlignment="1" applyProtection="1">
      <alignment horizontal="left" vertical="top" wrapText="1"/>
      <protection locked="0"/>
    </xf>
    <xf numFmtId="0" fontId="44" fillId="0" borderId="0" xfId="0" applyFont="1" applyBorder="1" applyAlignment="1" applyProtection="1">
      <alignment horizontal="right"/>
      <protection locked="0"/>
    </xf>
    <xf numFmtId="44" fontId="54" fillId="0" borderId="0" xfId="3" applyFont="1" applyBorder="1" applyProtection="1"/>
    <xf numFmtId="0" fontId="62" fillId="0" borderId="0" xfId="0" applyFont="1" applyAlignment="1" applyProtection="1">
      <alignment horizontal="center"/>
      <protection locked="0"/>
    </xf>
    <xf numFmtId="44" fontId="62" fillId="0" borderId="0" xfId="0" applyNumberFormat="1" applyFont="1" applyProtection="1">
      <protection locked="0"/>
    </xf>
    <xf numFmtId="0" fontId="0" fillId="0" borderId="3" xfId="0" applyBorder="1" applyAlignment="1">
      <alignment horizontal="center" vertical="center" wrapText="1"/>
    </xf>
    <xf numFmtId="10" fontId="32" fillId="8" borderId="3" xfId="6" applyNumberFormat="1" applyFont="1" applyFill="1" applyBorder="1" applyAlignment="1" applyProtection="1">
      <alignment horizontal="left" vertical="center"/>
      <protection locked="0"/>
    </xf>
    <xf numFmtId="0" fontId="0" fillId="10" borderId="3" xfId="0" applyFill="1" applyBorder="1" applyAlignment="1">
      <alignment horizontal="right"/>
    </xf>
    <xf numFmtId="0" fontId="0" fillId="10" borderId="3" xfId="0" applyFill="1" applyBorder="1" applyAlignment="1">
      <alignment vertical="center" wrapText="1"/>
    </xf>
    <xf numFmtId="0" fontId="63" fillId="10" borderId="3" xfId="0" applyFont="1" applyFill="1" applyBorder="1"/>
    <xf numFmtId="0" fontId="0" fillId="0" borderId="3" xfId="0" applyBorder="1" applyAlignment="1">
      <alignment horizontal="right"/>
    </xf>
    <xf numFmtId="0" fontId="0" fillId="0" borderId="3" xfId="0" applyBorder="1" applyAlignment="1">
      <alignment vertical="center" wrapText="1"/>
    </xf>
    <xf numFmtId="44" fontId="32" fillId="0" borderId="3" xfId="3" applyFont="1" applyFill="1" applyBorder="1" applyAlignment="1" applyProtection="1">
      <alignment horizontal="center" wrapText="1"/>
    </xf>
    <xf numFmtId="44" fontId="32" fillId="11" borderId="3" xfId="3" applyFont="1" applyFill="1" applyBorder="1" applyAlignment="1" applyProtection="1">
      <alignment horizontal="center" vertical="center" wrapText="1"/>
    </xf>
    <xf numFmtId="44" fontId="32" fillId="11" borderId="3" xfId="3" applyFont="1" applyFill="1" applyBorder="1" applyAlignment="1" applyProtection="1">
      <alignment horizontal="center" wrapText="1"/>
    </xf>
    <xf numFmtId="0" fontId="0" fillId="0" borderId="3" xfId="0" applyBorder="1"/>
    <xf numFmtId="44" fontId="32" fillId="0" borderId="3" xfId="3" applyFont="1" applyBorder="1" applyAlignment="1" applyProtection="1">
      <alignment horizontal="center" wrapText="1"/>
    </xf>
    <xf numFmtId="0" fontId="64" fillId="0" borderId="3" xfId="0" applyFont="1" applyBorder="1"/>
    <xf numFmtId="0" fontId="0" fillId="10" borderId="3" xfId="0" applyFill="1" applyBorder="1"/>
    <xf numFmtId="49" fontId="0" fillId="10" borderId="3" xfId="0" applyNumberFormat="1" applyFill="1" applyBorder="1" applyAlignment="1">
      <alignment horizontal="right"/>
    </xf>
    <xf numFmtId="44" fontId="32" fillId="8" borderId="3" xfId="3" applyFont="1" applyFill="1" applyBorder="1" applyAlignment="1" applyProtection="1">
      <alignment horizontal="center"/>
      <protection locked="0"/>
    </xf>
    <xf numFmtId="44" fontId="32" fillId="11" borderId="3" xfId="3" applyFont="1" applyFill="1" applyBorder="1" applyAlignment="1" applyProtection="1">
      <alignment horizontal="center"/>
    </xf>
    <xf numFmtId="44" fontId="32" fillId="12" borderId="3" xfId="3" applyFont="1" applyFill="1" applyBorder="1" applyAlignment="1" applyProtection="1">
      <alignment horizontal="center"/>
    </xf>
    <xf numFmtId="44" fontId="32" fillId="12" borderId="3" xfId="3" applyFont="1" applyFill="1" applyBorder="1" applyAlignment="1" applyProtection="1">
      <alignment horizontal="left"/>
    </xf>
    <xf numFmtId="44" fontId="32" fillId="0" borderId="0" xfId="3" applyFont="1" applyAlignment="1" applyProtection="1">
      <alignment horizontal="left" wrapText="1"/>
    </xf>
    <xf numFmtId="44" fontId="32" fillId="0" borderId="0" xfId="3" applyFont="1" applyAlignment="1" applyProtection="1">
      <alignment horizontal="center" wrapText="1"/>
    </xf>
    <xf numFmtId="0" fontId="36" fillId="0" borderId="0" xfId="0" applyFont="1"/>
    <xf numFmtId="44" fontId="32" fillId="0" borderId="0" xfId="3" applyNumberFormat="1" applyFont="1" applyAlignment="1" applyProtection="1">
      <alignment horizontal="left" wrapText="1"/>
    </xf>
    <xf numFmtId="44" fontId="44" fillId="0" borderId="2" xfId="3" applyFont="1" applyBorder="1" applyProtection="1"/>
    <xf numFmtId="42" fontId="16" fillId="0" borderId="0" xfId="0" applyNumberFormat="1" applyFont="1" applyBorder="1" applyProtection="1">
      <protection locked="0"/>
    </xf>
    <xf numFmtId="42" fontId="62" fillId="0" borderId="0" xfId="3" applyNumberFormat="1" applyFont="1" applyBorder="1" applyProtection="1">
      <protection locked="0"/>
    </xf>
    <xf numFmtId="42" fontId="62" fillId="0" borderId="2" xfId="3" applyNumberFormat="1" applyFont="1" applyBorder="1" applyProtection="1">
      <protection locked="0"/>
    </xf>
    <xf numFmtId="44" fontId="17" fillId="0" borderId="2" xfId="3" applyFont="1" applyBorder="1" applyProtection="1"/>
    <xf numFmtId="0" fontId="34" fillId="5" borderId="15" xfId="4" applyBorder="1" applyAlignment="1" applyProtection="1">
      <alignment vertical="center" wrapText="1"/>
    </xf>
    <xf numFmtId="0" fontId="0" fillId="10" borderId="3" xfId="0" applyFont="1" applyFill="1" applyBorder="1"/>
    <xf numFmtId="0" fontId="63" fillId="0" borderId="0" xfId="0" applyFont="1"/>
    <xf numFmtId="0" fontId="55" fillId="0" borderId="3" xfId="0" applyFont="1" applyBorder="1" applyAlignment="1">
      <alignment horizontal="center"/>
    </xf>
    <xf numFmtId="0" fontId="59" fillId="2" borderId="3" xfId="0" applyFont="1" applyFill="1" applyBorder="1" applyAlignment="1">
      <alignment horizontal="left" vertical="center" wrapText="1"/>
    </xf>
    <xf numFmtId="165" fontId="55" fillId="0" borderId="3" xfId="0" applyNumberFormat="1" applyFont="1" applyBorder="1" applyAlignment="1">
      <alignment horizontal="center"/>
    </xf>
    <xf numFmtId="0" fontId="55" fillId="9" borderId="3" xfId="0" applyFont="1" applyFill="1" applyBorder="1" applyAlignment="1">
      <alignment horizontal="center"/>
    </xf>
    <xf numFmtId="0" fontId="55" fillId="0" borderId="3" xfId="0" applyFont="1" applyBorder="1" applyAlignment="1">
      <alignment horizontal="center" vertical="center"/>
    </xf>
    <xf numFmtId="0" fontId="0" fillId="10" borderId="4" xfId="0" applyFill="1" applyBorder="1" applyAlignment="1">
      <alignment horizontal="left" vertical="center"/>
    </xf>
    <xf numFmtId="0" fontId="0" fillId="10" borderId="5" xfId="0" applyFill="1" applyBorder="1" applyAlignment="1">
      <alignment horizontal="left" vertical="center"/>
    </xf>
    <xf numFmtId="0" fontId="0" fillId="10" borderId="6" xfId="0" applyFill="1" applyBorder="1" applyAlignment="1">
      <alignment horizontal="left" vertical="center"/>
    </xf>
    <xf numFmtId="0" fontId="0" fillId="0" borderId="3" xfId="0" applyBorder="1" applyAlignment="1">
      <alignment horizontal="center" vertical="center"/>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center"/>
    </xf>
    <xf numFmtId="0" fontId="48" fillId="0" borderId="0" xfId="0" applyFont="1" applyBorder="1" applyAlignment="1" applyProtection="1">
      <alignment vertical="center" wrapText="1"/>
    </xf>
    <xf numFmtId="0" fontId="48" fillId="0" borderId="1" xfId="0" applyFont="1" applyBorder="1" applyAlignment="1" applyProtection="1">
      <alignment horizontal="left" vertical="center" wrapText="1"/>
    </xf>
    <xf numFmtId="0" fontId="48" fillId="0" borderId="0" xfId="0" applyFont="1" applyBorder="1" applyAlignment="1" applyProtection="1">
      <alignment horizontal="left" vertical="center" wrapText="1"/>
    </xf>
    <xf numFmtId="0" fontId="48" fillId="0" borderId="9" xfId="0" applyFont="1" applyBorder="1" applyAlignment="1" applyProtection="1">
      <alignment horizontal="center" vertical="center"/>
    </xf>
    <xf numFmtId="0" fontId="48" fillId="0" borderId="15" xfId="0" applyFont="1" applyBorder="1" applyAlignment="1" applyProtection="1">
      <alignment horizontal="center" vertical="center"/>
    </xf>
    <xf numFmtId="0" fontId="48" fillId="0" borderId="0" xfId="0" applyFont="1" applyBorder="1" applyAlignment="1" applyProtection="1">
      <alignment horizontal="left" vertical="center"/>
    </xf>
    <xf numFmtId="0" fontId="18" fillId="0" borderId="3" xfId="0" applyFont="1" applyBorder="1" applyAlignment="1">
      <alignment horizontal="center" vertical="center" wrapText="1"/>
    </xf>
    <xf numFmtId="0" fontId="17" fillId="0" borderId="0" xfId="0" applyFont="1" applyBorder="1" applyAlignment="1" applyProtection="1">
      <protection locked="0"/>
    </xf>
    <xf numFmtId="0" fontId="16" fillId="0" borderId="0" xfId="0" applyFont="1" applyBorder="1" applyAlignment="1" applyProtection="1">
      <alignment horizontal="left"/>
      <protection locked="0"/>
    </xf>
    <xf numFmtId="0" fontId="16" fillId="0" borderId="0" xfId="0" applyFont="1" applyBorder="1" applyAlignment="1" applyProtection="1">
      <protection locked="0"/>
    </xf>
    <xf numFmtId="6" fontId="16" fillId="0" borderId="0" xfId="0" applyNumberFormat="1" applyFont="1" applyBorder="1" applyAlignment="1" applyProtection="1">
      <alignment horizontal="left"/>
      <protection locked="0"/>
    </xf>
    <xf numFmtId="0" fontId="56" fillId="0" borderId="0" xfId="0" applyFont="1" applyBorder="1" applyAlignment="1">
      <alignment horizontal="right"/>
    </xf>
    <xf numFmtId="0" fontId="15" fillId="0" borderId="3" xfId="0" applyFont="1" applyBorder="1" applyAlignment="1">
      <alignment horizontal="center" vertical="center" wrapText="1"/>
    </xf>
    <xf numFmtId="0" fontId="62" fillId="0" borderId="0" xfId="0" applyFont="1" applyBorder="1" applyAlignment="1" applyProtection="1">
      <alignment horizontal="left" vertical="top" wrapText="1"/>
      <protection locked="0"/>
    </xf>
    <xf numFmtId="0" fontId="48" fillId="0" borderId="0" xfId="0" applyFont="1" applyBorder="1" applyAlignment="1">
      <alignment horizontal="left" vertical="center" wrapText="1"/>
    </xf>
    <xf numFmtId="0" fontId="47" fillId="0" borderId="0" xfId="0" applyFont="1" applyBorder="1" applyAlignment="1">
      <alignment horizontal="left" vertical="center" wrapText="1"/>
    </xf>
    <xf numFmtId="0" fontId="57" fillId="0" borderId="0" xfId="0" applyFont="1" applyBorder="1" applyAlignment="1">
      <alignment horizontal="center" vertical="center" wrapText="1"/>
    </xf>
    <xf numFmtId="0" fontId="49" fillId="0" borderId="0" xfId="0" applyFont="1" applyBorder="1" applyAlignment="1">
      <alignment horizontal="center" vertical="center" wrapText="1"/>
    </xf>
    <xf numFmtId="0" fontId="49" fillId="0" borderId="0" xfId="0" applyFont="1" applyBorder="1" applyAlignment="1">
      <alignment horizontal="left" vertical="center" wrapText="1" indent="2"/>
    </xf>
    <xf numFmtId="0" fontId="57" fillId="0" borderId="0" xfId="0" applyFont="1" applyBorder="1" applyAlignment="1">
      <alignment horizontal="center" vertical="top" wrapText="1"/>
    </xf>
    <xf numFmtId="0" fontId="48" fillId="0" borderId="0" xfId="0" applyFont="1" applyBorder="1" applyAlignment="1">
      <alignment horizontal="center" vertical="center" wrapText="1"/>
    </xf>
    <xf numFmtId="0" fontId="65" fillId="0" borderId="0" xfId="0" applyFont="1" applyBorder="1" applyAlignment="1">
      <alignment horizontal="center" vertical="center"/>
    </xf>
    <xf numFmtId="0" fontId="51" fillId="0" borderId="0" xfId="0" applyFont="1" applyBorder="1" applyAlignment="1">
      <alignment horizontal="left" vertical="center" wrapText="1"/>
    </xf>
    <xf numFmtId="0" fontId="49" fillId="0" borderId="0" xfId="0" applyFont="1" applyBorder="1" applyAlignment="1">
      <alignment horizontal="left" vertical="center" wrapText="1"/>
    </xf>
    <xf numFmtId="44" fontId="55" fillId="0" borderId="3" xfId="0" applyNumberFormat="1" applyFont="1" applyBorder="1" applyAlignment="1">
      <alignment horizontal="center"/>
    </xf>
    <xf numFmtId="0" fontId="59" fillId="2" borderId="23" xfId="0" applyFont="1" applyFill="1" applyBorder="1" applyAlignment="1">
      <alignment horizontal="center" vertical="center" wrapText="1"/>
    </xf>
    <xf numFmtId="0" fontId="59" fillId="2" borderId="24" xfId="0" applyFont="1" applyFill="1" applyBorder="1" applyAlignment="1">
      <alignment horizontal="center" vertical="center" wrapText="1"/>
    </xf>
    <xf numFmtId="0" fontId="40" fillId="9" borderId="3" xfId="0" applyFont="1" applyFill="1" applyBorder="1" applyAlignment="1">
      <alignment horizontal="left"/>
    </xf>
    <xf numFmtId="0" fontId="59" fillId="0" borderId="25" xfId="0" applyFont="1" applyBorder="1" applyAlignment="1">
      <alignment horizontal="center" vertical="center" wrapText="1"/>
    </xf>
    <xf numFmtId="0" fontId="59" fillId="0" borderId="26" xfId="0" applyFont="1" applyBorder="1" applyAlignment="1">
      <alignment horizontal="center" vertical="center" wrapText="1"/>
    </xf>
    <xf numFmtId="0" fontId="59" fillId="0" borderId="27" xfId="0" applyFont="1" applyBorder="1" applyAlignment="1">
      <alignment horizontal="center" vertical="center" wrapText="1"/>
    </xf>
    <xf numFmtId="0" fontId="59" fillId="0" borderId="28" xfId="0" applyFont="1" applyBorder="1" applyAlignment="1">
      <alignment horizontal="center" vertical="center" wrapText="1"/>
    </xf>
    <xf numFmtId="0" fontId="59" fillId="0" borderId="29" xfId="0" applyFont="1" applyBorder="1" applyAlignment="1">
      <alignment horizontal="center" vertical="center" wrapText="1"/>
    </xf>
    <xf numFmtId="0" fontId="40" fillId="0" borderId="3" xfId="0" applyFont="1" applyBorder="1" applyAlignment="1">
      <alignment horizontal="left"/>
    </xf>
    <xf numFmtId="0" fontId="59" fillId="2" borderId="4" xfId="0" applyFont="1" applyFill="1" applyBorder="1" applyAlignment="1">
      <alignment horizontal="center" vertical="center" wrapText="1"/>
    </xf>
    <xf numFmtId="0" fontId="59" fillId="2" borderId="5" xfId="0" applyFont="1" applyFill="1" applyBorder="1" applyAlignment="1">
      <alignment horizontal="center" vertical="center" wrapText="1"/>
    </xf>
    <xf numFmtId="0" fontId="59" fillId="2" borderId="6" xfId="0" applyFont="1" applyFill="1" applyBorder="1" applyAlignment="1">
      <alignment horizontal="center" vertical="center" wrapText="1"/>
    </xf>
    <xf numFmtId="0" fontId="59" fillId="0" borderId="23" xfId="0" applyFont="1" applyBorder="1" applyAlignment="1">
      <alignment horizontal="center" vertical="center"/>
    </xf>
    <xf numFmtId="0" fontId="59" fillId="0" borderId="24" xfId="0" applyFont="1" applyBorder="1" applyAlignment="1">
      <alignment horizontal="center" vertical="center"/>
    </xf>
    <xf numFmtId="0" fontId="55" fillId="0" borderId="3" xfId="0" applyFont="1" applyBorder="1" applyAlignment="1">
      <alignment horizontal="center"/>
    </xf>
    <xf numFmtId="44" fontId="55" fillId="9" borderId="3" xfId="0" applyNumberFormat="1" applyFont="1" applyFill="1" applyBorder="1" applyAlignment="1">
      <alignment horizontal="center"/>
    </xf>
    <xf numFmtId="165" fontId="66" fillId="0" borderId="9" xfId="0" applyNumberFormat="1" applyFont="1" applyBorder="1" applyAlignment="1">
      <alignment horizontal="center"/>
    </xf>
    <xf numFmtId="165" fontId="66" fillId="0" borderId="11" xfId="0" applyNumberFormat="1" applyFont="1" applyBorder="1" applyAlignment="1">
      <alignment horizontal="center"/>
    </xf>
    <xf numFmtId="165" fontId="66" fillId="0" borderId="14" xfId="0" applyNumberFormat="1" applyFont="1" applyBorder="1" applyAlignment="1">
      <alignment horizontal="center"/>
    </xf>
    <xf numFmtId="165" fontId="66" fillId="0" borderId="13" xfId="0" applyNumberFormat="1" applyFont="1" applyBorder="1" applyAlignment="1">
      <alignment horizontal="center"/>
    </xf>
    <xf numFmtId="44" fontId="55" fillId="7" borderId="4" xfId="0" applyNumberFormat="1" applyFont="1" applyFill="1" applyBorder="1" applyAlignment="1">
      <alignment horizontal="center"/>
    </xf>
    <xf numFmtId="44" fontId="55" fillId="7" borderId="6" xfId="0" applyNumberFormat="1" applyFont="1" applyFill="1" applyBorder="1" applyAlignment="1">
      <alignment horizontal="center"/>
    </xf>
    <xf numFmtId="0" fontId="59" fillId="0" borderId="4" xfId="0" applyFont="1" applyBorder="1" applyAlignment="1">
      <alignment horizontal="center" vertical="center"/>
    </xf>
    <xf numFmtId="0" fontId="59" fillId="0" borderId="6" xfId="0" applyFont="1" applyBorder="1" applyAlignment="1">
      <alignment horizontal="center" vertical="center"/>
    </xf>
    <xf numFmtId="0" fontId="67" fillId="0" borderId="3" xfId="0" applyFont="1" applyFill="1" applyBorder="1" applyAlignment="1" applyProtection="1">
      <alignment horizontal="center" vertical="center"/>
    </xf>
    <xf numFmtId="0" fontId="59" fillId="0" borderId="4" xfId="0" applyFont="1" applyBorder="1" applyAlignment="1" applyProtection="1">
      <alignment horizontal="center" vertical="center"/>
    </xf>
    <xf numFmtId="0" fontId="59" fillId="0" borderId="6" xfId="0" applyFont="1" applyBorder="1" applyAlignment="1" applyProtection="1">
      <alignment horizontal="center" vertical="center"/>
    </xf>
    <xf numFmtId="0" fontId="59" fillId="2" borderId="4" xfId="0" applyFont="1" applyFill="1" applyBorder="1" applyAlignment="1" applyProtection="1">
      <alignment horizontal="left" vertical="center" wrapText="1"/>
    </xf>
    <xf numFmtId="0" fontId="59" fillId="2" borderId="5" xfId="0" applyFont="1" applyFill="1" applyBorder="1" applyAlignment="1" applyProtection="1">
      <alignment horizontal="left" vertical="center" wrapText="1"/>
    </xf>
    <xf numFmtId="0" fontId="59" fillId="2" borderId="6" xfId="0" applyFont="1" applyFill="1" applyBorder="1" applyAlignment="1" applyProtection="1">
      <alignment horizontal="left" vertical="center" wrapText="1"/>
    </xf>
    <xf numFmtId="0" fontId="40" fillId="2" borderId="30" xfId="0" applyFont="1" applyFill="1" applyBorder="1" applyAlignment="1" applyProtection="1">
      <alignment horizontal="left" wrapText="1"/>
    </xf>
    <xf numFmtId="0" fontId="40" fillId="2" borderId="31" xfId="0" applyFont="1" applyFill="1" applyBorder="1" applyAlignment="1" applyProtection="1">
      <alignment horizontal="left" wrapText="1"/>
    </xf>
    <xf numFmtId="0" fontId="40" fillId="2" borderId="32" xfId="0" applyFont="1" applyFill="1" applyBorder="1" applyAlignment="1" applyProtection="1">
      <alignment horizontal="left" wrapText="1"/>
    </xf>
    <xf numFmtId="44" fontId="64" fillId="6" borderId="30" xfId="5" applyNumberFormat="1" applyFont="1" applyBorder="1" applyAlignment="1" applyProtection="1">
      <alignment horizontal="center"/>
    </xf>
    <xf numFmtId="44" fontId="64" fillId="6" borderId="32" xfId="5" applyNumberFormat="1" applyFont="1" applyBorder="1" applyAlignment="1" applyProtection="1">
      <alignment horizontal="center"/>
    </xf>
    <xf numFmtId="0" fontId="55" fillId="0" borderId="3" xfId="0" applyFont="1" applyBorder="1" applyAlignment="1" applyProtection="1">
      <alignment horizontal="center" vertical="center"/>
    </xf>
    <xf numFmtId="0" fontId="59" fillId="2" borderId="3" xfId="0" applyFont="1" applyFill="1" applyBorder="1" applyAlignment="1">
      <alignment horizontal="left" vertical="center" wrapText="1"/>
    </xf>
    <xf numFmtId="165" fontId="55" fillId="0" borderId="3" xfId="0" applyNumberFormat="1" applyFont="1" applyBorder="1" applyAlignment="1">
      <alignment horizontal="center"/>
    </xf>
    <xf numFmtId="0" fontId="55" fillId="9" borderId="3" xfId="0" applyFont="1" applyFill="1" applyBorder="1" applyAlignment="1">
      <alignment horizontal="center"/>
    </xf>
    <xf numFmtId="0" fontId="40" fillId="0" borderId="3" xfId="1" applyFont="1" applyFill="1" applyBorder="1" applyAlignment="1" applyProtection="1">
      <alignment horizontal="left" vertical="center" wrapText="1"/>
    </xf>
    <xf numFmtId="0" fontId="40" fillId="0" borderId="3" xfId="0" applyFont="1" applyFill="1" applyBorder="1" applyAlignment="1">
      <alignment horizontal="left"/>
    </xf>
    <xf numFmtId="0" fontId="55" fillId="0" borderId="3" xfId="0" applyFont="1" applyBorder="1" applyAlignment="1">
      <alignment horizontal="center" vertical="center"/>
    </xf>
    <xf numFmtId="0" fontId="59" fillId="0" borderId="3" xfId="0" applyFont="1" applyFill="1" applyBorder="1" applyAlignment="1">
      <alignment horizontal="left"/>
    </xf>
    <xf numFmtId="0" fontId="0" fillId="10" borderId="4" xfId="0" applyFill="1" applyBorder="1" applyAlignment="1">
      <alignment horizontal="left" vertical="center"/>
    </xf>
    <xf numFmtId="0" fontId="0" fillId="10" borderId="5" xfId="0" applyFill="1" applyBorder="1" applyAlignment="1">
      <alignment horizontal="left" vertical="center"/>
    </xf>
    <xf numFmtId="0" fontId="0" fillId="10" borderId="6" xfId="0" applyFill="1" applyBorder="1" applyAlignment="1">
      <alignment horizontal="left" vertical="center"/>
    </xf>
    <xf numFmtId="0" fontId="68" fillId="0" borderId="0" xfId="0" applyFont="1" applyAlignment="1">
      <alignment horizontal="center"/>
    </xf>
    <xf numFmtId="0" fontId="0" fillId="0" borderId="2" xfId="0" applyBorder="1" applyAlignment="1">
      <alignment horizontal="left"/>
    </xf>
    <xf numFmtId="0" fontId="0" fillId="0" borderId="13" xfId="0" applyBorder="1" applyAlignment="1">
      <alignment horizontal="left"/>
    </xf>
    <xf numFmtId="0" fontId="0" fillId="0" borderId="3"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69" fillId="0" borderId="0" xfId="0" applyFont="1" applyAlignment="1">
      <alignment horizontal="left" wrapText="1"/>
    </xf>
    <xf numFmtId="0" fontId="0" fillId="0" borderId="0" xfId="0" applyAlignment="1">
      <alignment horizontal="left" wrapText="1"/>
    </xf>
    <xf numFmtId="0" fontId="0" fillId="0" borderId="0" xfId="0" applyAlignment="1">
      <alignment horizontal="center" wrapText="1"/>
    </xf>
    <xf numFmtId="0" fontId="0" fillId="8" borderId="3" xfId="0" applyFill="1" applyBorder="1" applyAlignment="1" applyProtection="1">
      <alignment horizontal="left" vertical="top" wrapText="1"/>
      <protection locked="0"/>
    </xf>
    <xf numFmtId="0" fontId="0" fillId="0" borderId="0" xfId="0" applyAlignment="1">
      <alignment horizontal="center"/>
    </xf>
    <xf numFmtId="0" fontId="48" fillId="0" borderId="0" xfId="0" applyFont="1" applyBorder="1" applyAlignment="1" applyProtection="1">
      <alignment vertical="center" wrapText="1"/>
    </xf>
    <xf numFmtId="0" fontId="48" fillId="0" borderId="10" xfId="0" applyFont="1" applyBorder="1" applyAlignment="1" applyProtection="1">
      <alignment horizontal="left" vertical="center" wrapText="1"/>
    </xf>
    <xf numFmtId="0" fontId="48" fillId="0" borderId="11" xfId="0" applyFont="1" applyBorder="1" applyAlignment="1" applyProtection="1">
      <alignment horizontal="left" vertical="center" wrapText="1"/>
    </xf>
    <xf numFmtId="0" fontId="46" fillId="0" borderId="2" xfId="0" applyFont="1" applyBorder="1" applyAlignment="1" applyProtection="1">
      <alignment horizontal="left" vertical="top" wrapText="1" indent="3"/>
    </xf>
    <xf numFmtId="0" fontId="46" fillId="0" borderId="13" xfId="0" applyFont="1" applyBorder="1" applyAlignment="1" applyProtection="1">
      <alignment horizontal="left" vertical="top" wrapText="1" indent="3"/>
    </xf>
    <xf numFmtId="0" fontId="43" fillId="0" borderId="0" xfId="0" applyFont="1" applyBorder="1" applyAlignment="1" applyProtection="1">
      <alignment horizontal="left" vertical="center" wrapText="1"/>
    </xf>
    <xf numFmtId="0" fontId="48" fillId="0" borderId="5" xfId="0" applyFont="1" applyBorder="1" applyAlignment="1" applyProtection="1">
      <alignment horizontal="left" vertical="center"/>
    </xf>
    <xf numFmtId="0" fontId="48" fillId="0" borderId="6" xfId="0" applyFont="1" applyBorder="1" applyAlignment="1" applyProtection="1">
      <alignment horizontal="left" vertical="center"/>
    </xf>
    <xf numFmtId="0" fontId="47" fillId="0" borderId="0" xfId="0" applyFont="1" applyAlignment="1" applyProtection="1">
      <alignment horizontal="center" vertical="center" wrapText="1"/>
    </xf>
    <xf numFmtId="0" fontId="47" fillId="0" borderId="0" xfId="0" applyFont="1" applyBorder="1" applyAlignment="1" applyProtection="1">
      <alignment horizontal="center" vertical="center" wrapText="1"/>
    </xf>
    <xf numFmtId="0" fontId="48" fillId="0" borderId="1" xfId="0" applyFont="1" applyBorder="1" applyAlignment="1" applyProtection="1">
      <alignment horizontal="left" vertical="center" wrapText="1"/>
    </xf>
    <xf numFmtId="0" fontId="48" fillId="0" borderId="0" xfId="0" applyFont="1" applyBorder="1" applyAlignment="1" applyProtection="1">
      <alignment horizontal="left" vertical="center" wrapText="1"/>
    </xf>
    <xf numFmtId="0" fontId="48" fillId="8" borderId="2"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left"/>
      <protection locked="0"/>
    </xf>
    <xf numFmtId="0" fontId="48" fillId="8" borderId="5" xfId="0" applyFont="1" applyFill="1" applyBorder="1" applyAlignment="1" applyProtection="1">
      <alignment horizontal="left" vertical="center" wrapText="1"/>
      <protection locked="0"/>
    </xf>
    <xf numFmtId="0" fontId="48" fillId="0" borderId="9" xfId="0" applyFont="1" applyBorder="1" applyAlignment="1" applyProtection="1">
      <alignment horizontal="center" vertical="center"/>
    </xf>
    <xf numFmtId="0" fontId="48" fillId="0" borderId="15" xfId="0" applyFont="1" applyBorder="1" applyAlignment="1" applyProtection="1">
      <alignment horizontal="center" vertical="center"/>
    </xf>
    <xf numFmtId="0" fontId="48" fillId="0" borderId="14" xfId="0" applyFont="1" applyBorder="1" applyAlignment="1" applyProtection="1">
      <alignment horizontal="center" vertical="center"/>
    </xf>
    <xf numFmtId="0" fontId="48" fillId="0" borderId="10" xfId="0"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2" xfId="0" applyFont="1" applyBorder="1" applyAlignment="1" applyProtection="1">
      <alignment horizontal="center" vertical="center"/>
      <protection locked="0"/>
    </xf>
    <xf numFmtId="0" fontId="48" fillId="0" borderId="0" xfId="0" applyFont="1" applyBorder="1" applyAlignment="1" applyProtection="1">
      <alignment horizontal="left"/>
    </xf>
    <xf numFmtId="0" fontId="48" fillId="0" borderId="33" xfId="0" applyFont="1" applyBorder="1" applyAlignment="1" applyProtection="1">
      <alignment horizontal="left"/>
    </xf>
    <xf numFmtId="0" fontId="48" fillId="0" borderId="0" xfId="0" applyFont="1" applyBorder="1" applyAlignment="1" applyProtection="1">
      <alignment horizontal="left" vertical="center"/>
    </xf>
    <xf numFmtId="0" fontId="48" fillId="0" borderId="33" xfId="0" applyFont="1" applyBorder="1" applyAlignment="1" applyProtection="1">
      <alignment horizontal="left" vertical="center"/>
    </xf>
    <xf numFmtId="0" fontId="47" fillId="0" borderId="0" xfId="0" applyFont="1" applyAlignment="1" applyProtection="1">
      <alignment horizontal="left" vertical="center" wrapText="1"/>
    </xf>
    <xf numFmtId="0" fontId="46" fillId="0" borderId="0" xfId="0" applyFont="1" applyBorder="1" applyAlignment="1" applyProtection="1">
      <alignment horizontal="left" vertical="center" wrapText="1"/>
    </xf>
    <xf numFmtId="0" fontId="48" fillId="0" borderId="33" xfId="0" applyFont="1" applyBorder="1" applyAlignment="1" applyProtection="1">
      <alignment horizontal="left" vertical="center" wrapText="1"/>
    </xf>
    <xf numFmtId="0" fontId="70" fillId="0" borderId="2" xfId="0" applyFont="1" applyBorder="1" applyAlignment="1" applyProtection="1">
      <alignment horizontal="left" vertical="top" wrapText="1" indent="3"/>
    </xf>
    <xf numFmtId="0" fontId="70" fillId="0" borderId="13" xfId="0" applyFont="1" applyBorder="1" applyAlignment="1" applyProtection="1">
      <alignment horizontal="left" vertical="top" wrapText="1" indent="3"/>
    </xf>
    <xf numFmtId="0" fontId="48" fillId="8" borderId="2" xfId="0" applyFont="1" applyFill="1" applyBorder="1" applyAlignment="1" applyProtection="1">
      <alignment horizontal="left" vertical="center" wrapText="1"/>
    </xf>
    <xf numFmtId="0" fontId="43" fillId="8" borderId="2" xfId="0" applyFont="1" applyFill="1" applyBorder="1" applyAlignment="1" applyProtection="1">
      <alignment horizontal="left"/>
    </xf>
    <xf numFmtId="0" fontId="46" fillId="0" borderId="0" xfId="0" applyFont="1" applyBorder="1" applyAlignment="1" applyProtection="1">
      <alignment horizontal="left" vertical="top" wrapText="1" indent="3"/>
    </xf>
    <xf numFmtId="0" fontId="46" fillId="0" borderId="33" xfId="0" applyFont="1" applyBorder="1" applyAlignment="1" applyProtection="1">
      <alignment horizontal="left" vertical="top" wrapText="1" indent="3"/>
    </xf>
    <xf numFmtId="0" fontId="67" fillId="0" borderId="0" xfId="0" applyFont="1" applyAlignment="1" applyProtection="1">
      <alignment horizontal="left"/>
    </xf>
    <xf numFmtId="0" fontId="48" fillId="0" borderId="0" xfId="0" applyFont="1" applyAlignment="1" applyProtection="1">
      <alignment horizontal="left" wrapText="1"/>
    </xf>
    <xf numFmtId="0" fontId="34" fillId="5" borderId="0" xfId="4" applyAlignment="1">
      <alignment horizontal="left" wrapText="1"/>
    </xf>
    <xf numFmtId="0" fontId="40" fillId="3" borderId="4" xfId="1" applyFont="1" applyBorder="1" applyAlignment="1" applyProtection="1">
      <alignment horizontal="left" vertical="center" wrapText="1"/>
      <protection locked="0"/>
    </xf>
    <xf numFmtId="0" fontId="40" fillId="3" borderId="6" xfId="1" applyFont="1" applyBorder="1" applyAlignment="1" applyProtection="1">
      <alignment horizontal="left" vertical="center" wrapText="1"/>
      <protection locked="0"/>
    </xf>
    <xf numFmtId="0" fontId="67" fillId="0" borderId="4" xfId="0" applyFont="1" applyFill="1" applyBorder="1" applyAlignment="1">
      <alignment horizontal="center" vertical="center"/>
    </xf>
    <xf numFmtId="0" fontId="67" fillId="0" borderId="6" xfId="0" applyFont="1" applyFill="1" applyBorder="1" applyAlignment="1">
      <alignment horizontal="center" vertical="center"/>
    </xf>
    <xf numFmtId="0" fontId="40" fillId="2" borderId="4" xfId="0" applyNumberFormat="1" applyFont="1" applyFill="1" applyBorder="1" applyAlignment="1" applyProtection="1">
      <alignment horizontal="left" wrapText="1" indent="1"/>
      <protection locked="0"/>
    </xf>
    <xf numFmtId="0" fontId="40" fillId="2" borderId="6" xfId="0" applyNumberFormat="1" applyFont="1" applyFill="1" applyBorder="1" applyAlignment="1" applyProtection="1">
      <alignment horizontal="left" wrapText="1" indent="1"/>
      <protection locked="0"/>
    </xf>
    <xf numFmtId="43" fontId="61" fillId="0" borderId="30" xfId="0" applyNumberFormat="1" applyFont="1" applyBorder="1" applyAlignment="1" applyProtection="1">
      <alignment horizontal="left" vertical="center" wrapText="1"/>
      <protection locked="0"/>
    </xf>
    <xf numFmtId="43" fontId="61" fillId="0" borderId="32" xfId="0" applyNumberFormat="1" applyFont="1" applyBorder="1" applyAlignment="1" applyProtection="1">
      <alignment horizontal="left" vertical="center" wrapText="1"/>
      <protection locked="0"/>
    </xf>
    <xf numFmtId="43" fontId="40" fillId="2" borderId="4" xfId="0" applyNumberFormat="1" applyFont="1" applyFill="1" applyBorder="1" applyAlignment="1" applyProtection="1">
      <alignment horizontal="left" wrapText="1" indent="2"/>
      <protection locked="0"/>
    </xf>
    <xf numFmtId="43" fontId="40" fillId="2" borderId="6" xfId="0" applyNumberFormat="1" applyFont="1" applyFill="1" applyBorder="1" applyAlignment="1" applyProtection="1">
      <alignment horizontal="left" wrapText="1" indent="2"/>
      <protection locked="0"/>
    </xf>
    <xf numFmtId="43" fontId="40" fillId="2" borderId="4" xfId="0" applyNumberFormat="1" applyFont="1" applyFill="1" applyBorder="1" applyAlignment="1" applyProtection="1">
      <alignment horizontal="left" wrapText="1" indent="1"/>
      <protection locked="0"/>
    </xf>
    <xf numFmtId="43" fontId="40" fillId="2" borderId="6" xfId="0" applyNumberFormat="1" applyFont="1" applyFill="1" applyBorder="1" applyAlignment="1" applyProtection="1">
      <alignment horizontal="left" wrapText="1" indent="1"/>
      <protection locked="0"/>
    </xf>
    <xf numFmtId="0" fontId="54" fillId="2" borderId="34" xfId="0" applyFont="1" applyFill="1" applyBorder="1" applyAlignment="1">
      <alignment horizontal="center" vertical="center" wrapText="1"/>
    </xf>
    <xf numFmtId="0" fontId="54" fillId="2" borderId="12" xfId="0" applyFont="1" applyFill="1" applyBorder="1" applyAlignment="1">
      <alignment horizontal="center" vertical="center" wrapText="1"/>
    </xf>
    <xf numFmtId="0" fontId="54" fillId="2" borderId="35" xfId="0" applyFont="1" applyFill="1" applyBorder="1" applyAlignment="1">
      <alignment horizontal="center" vertical="center" wrapText="1"/>
    </xf>
    <xf numFmtId="0" fontId="54" fillId="2" borderId="34" xfId="0" applyFont="1" applyFill="1" applyBorder="1" applyAlignment="1">
      <alignment horizontal="left" vertical="center" wrapText="1"/>
    </xf>
    <xf numFmtId="0" fontId="54" fillId="2" borderId="12" xfId="0" applyFont="1" applyFill="1" applyBorder="1" applyAlignment="1">
      <alignment horizontal="left" vertical="center" wrapText="1"/>
    </xf>
    <xf numFmtId="0" fontId="54" fillId="2" borderId="35" xfId="0" applyFont="1" applyFill="1" applyBorder="1" applyAlignment="1">
      <alignment horizontal="left" vertical="center" wrapText="1"/>
    </xf>
    <xf numFmtId="0" fontId="54" fillId="0" borderId="34" xfId="0" applyFont="1" applyBorder="1" applyAlignment="1">
      <alignment horizontal="left" vertical="center"/>
    </xf>
    <xf numFmtId="0" fontId="54" fillId="0" borderId="12" xfId="0" applyFont="1" applyBorder="1" applyAlignment="1">
      <alignment horizontal="left" vertical="center"/>
    </xf>
    <xf numFmtId="0" fontId="54" fillId="2" borderId="20" xfId="0" applyFont="1" applyFill="1" applyBorder="1" applyAlignment="1">
      <alignment horizontal="left" vertical="center" wrapText="1"/>
    </xf>
    <xf numFmtId="0" fontId="54" fillId="2" borderId="21" xfId="0" applyFont="1" applyFill="1" applyBorder="1" applyAlignment="1">
      <alignment horizontal="left" vertical="center" wrapText="1"/>
    </xf>
    <xf numFmtId="0" fontId="54" fillId="2" borderId="22" xfId="0" applyFont="1" applyFill="1" applyBorder="1" applyAlignment="1">
      <alignment horizontal="left" vertical="center" wrapText="1"/>
    </xf>
    <xf numFmtId="0" fontId="54" fillId="0" borderId="34" xfId="0" applyFont="1" applyBorder="1" applyAlignment="1">
      <alignment horizontal="left" vertical="top" wrapText="1"/>
    </xf>
    <xf numFmtId="0" fontId="54" fillId="0" borderId="12" xfId="0" applyFont="1" applyBorder="1" applyAlignment="1">
      <alignment horizontal="left" vertical="top" wrapText="1"/>
    </xf>
    <xf numFmtId="0" fontId="54" fillId="0" borderId="35" xfId="0" applyFont="1" applyBorder="1" applyAlignment="1">
      <alignment horizontal="left" vertical="top" wrapText="1"/>
    </xf>
    <xf numFmtId="0" fontId="54" fillId="0" borderId="0" xfId="0" applyFont="1" applyAlignment="1">
      <alignment horizontal="left" vertical="center" wrapText="1"/>
    </xf>
    <xf numFmtId="0" fontId="43" fillId="0" borderId="0" xfId="0" applyFont="1" applyAlignment="1">
      <alignment horizontal="left" vertical="center" wrapText="1"/>
    </xf>
    <xf numFmtId="0" fontId="41" fillId="8" borderId="2" xfId="0" applyFont="1" applyFill="1" applyBorder="1" applyAlignment="1" applyProtection="1">
      <alignment horizontal="left" vertical="top" wrapText="1"/>
      <protection locked="0"/>
    </xf>
    <xf numFmtId="0" fontId="41" fillId="8" borderId="2" xfId="0" applyFont="1" applyFill="1" applyBorder="1" applyAlignment="1">
      <alignment horizontal="center" vertical="center"/>
    </xf>
    <xf numFmtId="0" fontId="13" fillId="0" borderId="0" xfId="0" applyFont="1" applyAlignment="1">
      <alignment horizontal="left" vertical="center" wrapText="1"/>
    </xf>
    <xf numFmtId="0" fontId="38" fillId="0" borderId="0" xfId="0" applyFont="1" applyAlignment="1">
      <alignment horizontal="center" vertical="center" wrapText="1"/>
    </xf>
    <xf numFmtId="0" fontId="18" fillId="0" borderId="14"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8" fillId="0" borderId="13" xfId="0" applyFont="1" applyBorder="1" applyAlignment="1" applyProtection="1">
      <alignment horizontal="left" vertical="top" wrapText="1"/>
      <protection locked="0"/>
    </xf>
    <xf numFmtId="0" fontId="71" fillId="0" borderId="0" xfId="0" applyFont="1" applyBorder="1" applyAlignment="1">
      <alignment horizontal="center" vertical="center" wrapText="1"/>
    </xf>
    <xf numFmtId="0" fontId="43" fillId="0" borderId="0" xfId="0" applyFont="1" applyBorder="1" applyAlignment="1">
      <alignment horizontal="left" vertical="center" wrapText="1"/>
    </xf>
    <xf numFmtId="6" fontId="16" fillId="0" borderId="0" xfId="0" applyNumberFormat="1" applyFont="1" applyAlignment="1">
      <alignment horizontal="left" vertical="center" wrapText="1"/>
    </xf>
    <xf numFmtId="0" fontId="16" fillId="0" borderId="0" xfId="0" applyFont="1" applyBorder="1" applyAlignment="1" applyProtection="1">
      <alignment horizontal="left" wrapText="1"/>
      <protection locked="0"/>
    </xf>
    <xf numFmtId="0" fontId="16" fillId="0" borderId="10" xfId="0" applyFont="1" applyBorder="1" applyAlignment="1" applyProtection="1">
      <alignment horizontal="left" wrapText="1"/>
      <protection locked="0"/>
    </xf>
    <xf numFmtId="0" fontId="15" fillId="0" borderId="0" xfId="0" applyFont="1" applyBorder="1" applyAlignment="1">
      <alignment horizontal="left" vertical="center" wrapText="1"/>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0" fontId="18" fillId="0" borderId="0" xfId="0" applyFont="1" applyBorder="1" applyAlignment="1">
      <alignment horizontal="left" vertical="center" wrapText="1"/>
    </xf>
    <xf numFmtId="0" fontId="17" fillId="0" borderId="0" xfId="0" applyFont="1" applyBorder="1" applyAlignment="1" applyProtection="1">
      <protection locked="0"/>
    </xf>
    <xf numFmtId="0" fontId="43" fillId="0" borderId="14" xfId="0" applyFont="1" applyBorder="1" applyAlignment="1" applyProtection="1">
      <alignment horizontal="left" vertical="top" wrapText="1"/>
      <protection locked="0"/>
    </xf>
    <xf numFmtId="0" fontId="43" fillId="0" borderId="2" xfId="0" applyFont="1" applyBorder="1" applyAlignment="1" applyProtection="1">
      <alignment horizontal="left" vertical="top" wrapText="1"/>
      <protection locked="0"/>
    </xf>
    <xf numFmtId="0" fontId="43" fillId="0" borderId="13" xfId="0" applyFont="1" applyBorder="1" applyAlignment="1" applyProtection="1">
      <alignment horizontal="left" vertical="top" wrapText="1"/>
      <protection locked="0"/>
    </xf>
    <xf numFmtId="0" fontId="16" fillId="0" borderId="0" xfId="0" applyFont="1" applyBorder="1" applyAlignment="1" applyProtection="1">
      <alignment horizontal="left"/>
      <protection locked="0"/>
    </xf>
    <xf numFmtId="0" fontId="16" fillId="0" borderId="0" xfId="0" applyFont="1" applyBorder="1" applyAlignment="1" applyProtection="1">
      <protection locked="0"/>
    </xf>
    <xf numFmtId="6" fontId="16" fillId="0" borderId="0" xfId="0" applyNumberFormat="1" applyFont="1" applyBorder="1" applyAlignment="1" applyProtection="1">
      <alignment horizontal="left"/>
      <protection locked="0"/>
    </xf>
    <xf numFmtId="0" fontId="56" fillId="0" borderId="0" xfId="0" applyFont="1" applyBorder="1" applyAlignment="1">
      <alignment horizontal="right"/>
    </xf>
    <xf numFmtId="0" fontId="18" fillId="0" borderId="2" xfId="0" applyFont="1" applyBorder="1" applyAlignment="1">
      <alignment horizontal="left" vertical="center" wrapText="1"/>
    </xf>
    <xf numFmtId="0" fontId="15" fillId="0" borderId="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62" fillId="0" borderId="10" xfId="0" applyFont="1" applyBorder="1" applyAlignment="1" applyProtection="1">
      <alignment horizontal="left" vertical="top"/>
      <protection locked="0"/>
    </xf>
    <xf numFmtId="0" fontId="17"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8" fillId="0" borderId="0" xfId="0" applyFont="1" applyBorder="1" applyAlignment="1">
      <alignment horizontal="left" vertical="top" wrapText="1"/>
    </xf>
    <xf numFmtId="0" fontId="62" fillId="0" borderId="0" xfId="0" applyFont="1" applyBorder="1" applyAlignment="1" applyProtection="1">
      <alignment horizontal="left" vertical="top"/>
      <protection locked="0"/>
    </xf>
    <xf numFmtId="0" fontId="62" fillId="0" borderId="0" xfId="0" applyFont="1" applyBorder="1" applyAlignment="1" applyProtection="1">
      <alignment horizontal="left" vertical="top" wrapText="1"/>
      <protection locked="0"/>
    </xf>
    <xf numFmtId="0" fontId="71" fillId="9" borderId="0" xfId="0" applyFont="1" applyFill="1" applyBorder="1" applyAlignment="1" applyProtection="1">
      <alignment horizontal="center" vertical="center" wrapText="1"/>
      <protection hidden="1"/>
    </xf>
    <xf numFmtId="0" fontId="18" fillId="9" borderId="2" xfId="0" applyFont="1" applyFill="1" applyBorder="1" applyAlignment="1" applyProtection="1">
      <alignment horizontal="left" vertical="center" wrapText="1"/>
      <protection hidden="1"/>
    </xf>
    <xf numFmtId="0" fontId="54" fillId="9" borderId="14" xfId="0" applyFont="1" applyFill="1" applyBorder="1" applyAlignment="1" applyProtection="1">
      <alignment horizontal="left" vertical="top" wrapText="1"/>
      <protection hidden="1"/>
    </xf>
    <xf numFmtId="0" fontId="54" fillId="9" borderId="2" xfId="0" applyFont="1" applyFill="1" applyBorder="1" applyAlignment="1" applyProtection="1">
      <alignment horizontal="left" vertical="top" wrapText="1"/>
      <protection hidden="1"/>
    </xf>
    <xf numFmtId="0" fontId="54" fillId="9" borderId="13" xfId="0" applyFont="1" applyFill="1" applyBorder="1" applyAlignment="1" applyProtection="1">
      <alignment horizontal="left" vertical="top" wrapText="1"/>
      <protection hidden="1"/>
    </xf>
    <xf numFmtId="6" fontId="16" fillId="0" borderId="0" xfId="0" applyNumberFormat="1" applyFont="1" applyAlignment="1" applyProtection="1">
      <alignment horizontal="left" vertical="center" wrapText="1"/>
      <protection hidden="1"/>
    </xf>
    <xf numFmtId="0" fontId="75" fillId="0" borderId="0" xfId="0" applyFont="1" applyBorder="1" applyAlignment="1">
      <alignment horizontal="left" vertical="center" wrapText="1"/>
    </xf>
    <xf numFmtId="0" fontId="1" fillId="0" borderId="0" xfId="0" applyFont="1" applyBorder="1" applyAlignment="1">
      <alignment horizontal="left" vertical="center" wrapText="1"/>
    </xf>
    <xf numFmtId="0" fontId="15" fillId="0" borderId="2" xfId="0" applyFont="1" applyBorder="1" applyAlignment="1">
      <alignment horizontal="left" vertical="center" wrapText="1"/>
    </xf>
    <xf numFmtId="0" fontId="50" fillId="0" borderId="0" xfId="0" applyFont="1" applyAlignment="1">
      <alignment horizontal="center" vertical="center" wrapText="1"/>
    </xf>
    <xf numFmtId="0" fontId="50" fillId="0" borderId="0" xfId="0" applyFont="1" applyAlignment="1">
      <alignment horizontal="left" vertical="center"/>
    </xf>
    <xf numFmtId="44" fontId="40" fillId="0" borderId="0" xfId="0" applyNumberFormat="1" applyFont="1" applyAlignment="1">
      <alignment horizontal="center"/>
    </xf>
    <xf numFmtId="0" fontId="40" fillId="0" borderId="0" xfId="0" applyFont="1" applyAlignment="1">
      <alignment horizontal="center"/>
    </xf>
    <xf numFmtId="0" fontId="48" fillId="0" borderId="0" xfId="0" applyFont="1" applyAlignment="1">
      <alignment horizontal="left" vertical="center" wrapText="1"/>
    </xf>
    <xf numFmtId="0" fontId="72" fillId="2" borderId="34" xfId="0" applyFont="1" applyFill="1" applyBorder="1" applyAlignment="1">
      <alignment horizontal="center" vertical="center" wrapText="1"/>
    </xf>
    <xf numFmtId="0" fontId="54" fillId="0" borderId="34" xfId="0" applyFont="1" applyBorder="1" applyAlignment="1">
      <alignment horizontal="left" vertical="center" wrapText="1"/>
    </xf>
    <xf numFmtId="0" fontId="54" fillId="0" borderId="12" xfId="0" applyFont="1" applyBorder="1" applyAlignment="1">
      <alignment horizontal="left" vertical="center" wrapText="1"/>
    </xf>
    <xf numFmtId="0" fontId="54" fillId="0" borderId="35" xfId="0" applyFont="1" applyBorder="1" applyAlignment="1">
      <alignment horizontal="left" vertical="center" wrapText="1"/>
    </xf>
  </cellXfs>
  <cellStyles count="7">
    <cellStyle name="20% - Accent2" xfId="1" builtinId="34"/>
    <cellStyle name="Accent1" xfId="2" builtinId="29"/>
    <cellStyle name="Currency" xfId="3" builtinId="4"/>
    <cellStyle name="Good" xfId="4" builtinId="26"/>
    <cellStyle name="Neutral" xfId="5" builtinId="28"/>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193526</xdr:rowOff>
    </xdr:from>
    <xdr:to>
      <xdr:col>2</xdr:col>
      <xdr:colOff>217397</xdr:colOff>
      <xdr:row>4</xdr:row>
      <xdr:rowOff>382937</xdr:rowOff>
    </xdr:to>
    <xdr:sp macro="" textlink="">
      <xdr:nvSpPr>
        <xdr:cNvPr id="2" name="Rectangle 1">
          <a:extLst>
            <a:ext uri="{FF2B5EF4-FFF2-40B4-BE49-F238E27FC236}">
              <a16:creationId xmlns:a16="http://schemas.microsoft.com/office/drawing/2014/main" id="{5E8C4CD9-7ABC-BE92-0DF2-B560AC3BCE6A}"/>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214446</xdr:colOff>
      <xdr:row>14</xdr:row>
      <xdr:rowOff>426072</xdr:rowOff>
    </xdr:to>
    <xdr:sp macro="" textlink="">
      <xdr:nvSpPr>
        <xdr:cNvPr id="3" name="Rectangle 2">
          <a:extLst>
            <a:ext uri="{FF2B5EF4-FFF2-40B4-BE49-F238E27FC236}">
              <a16:creationId xmlns:a16="http://schemas.microsoft.com/office/drawing/2014/main" id="{17897AB0-EF45-42F4-5F29-6CEE8C8187AD}"/>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fLocksWithSheet="0"/>
  </xdr:twoCellAnchor>
  <xdr:twoCellAnchor>
    <xdr:from>
      <xdr:col>2</xdr:col>
      <xdr:colOff>31177</xdr:colOff>
      <xdr:row>17</xdr:row>
      <xdr:rowOff>174038</xdr:rowOff>
    </xdr:from>
    <xdr:to>
      <xdr:col>2</xdr:col>
      <xdr:colOff>217801</xdr:colOff>
      <xdr:row>17</xdr:row>
      <xdr:rowOff>341783</xdr:rowOff>
    </xdr:to>
    <xdr:sp macro="" textlink="">
      <xdr:nvSpPr>
        <xdr:cNvPr id="4" name="Rectangle 3">
          <a:extLst>
            <a:ext uri="{FF2B5EF4-FFF2-40B4-BE49-F238E27FC236}">
              <a16:creationId xmlns:a16="http://schemas.microsoft.com/office/drawing/2014/main" id="{88E8C2CB-EF49-E286-5741-EA443BC803DF}"/>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fLocksWithSheet="0"/>
  </xdr:twoCellAnchor>
  <xdr:twoCellAnchor>
    <xdr:from>
      <xdr:col>2</xdr:col>
      <xdr:colOff>37528</xdr:colOff>
      <xdr:row>12</xdr:row>
      <xdr:rowOff>186518</xdr:rowOff>
    </xdr:from>
    <xdr:to>
      <xdr:col>2</xdr:col>
      <xdr:colOff>217255</xdr:colOff>
      <xdr:row>12</xdr:row>
      <xdr:rowOff>360254</xdr:rowOff>
    </xdr:to>
    <xdr:sp macro="" textlink="">
      <xdr:nvSpPr>
        <xdr:cNvPr id="5" name="Rectangle 4">
          <a:extLst>
            <a:ext uri="{FF2B5EF4-FFF2-40B4-BE49-F238E27FC236}">
              <a16:creationId xmlns:a16="http://schemas.microsoft.com/office/drawing/2014/main" id="{F704B352-57F9-F57E-D2C8-01D4E0ADE301}"/>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fLocksWithSheet="0"/>
  </xdr:twoCellAnchor>
  <xdr:twoCellAnchor>
    <xdr:from>
      <xdr:col>2</xdr:col>
      <xdr:colOff>32242</xdr:colOff>
      <xdr:row>21</xdr:row>
      <xdr:rowOff>114122</xdr:rowOff>
    </xdr:from>
    <xdr:to>
      <xdr:col>2</xdr:col>
      <xdr:colOff>211769</xdr:colOff>
      <xdr:row>22</xdr:row>
      <xdr:rowOff>113896</xdr:rowOff>
    </xdr:to>
    <xdr:sp macro="" textlink="">
      <xdr:nvSpPr>
        <xdr:cNvPr id="6" name="Rectangle 5">
          <a:extLst>
            <a:ext uri="{FF2B5EF4-FFF2-40B4-BE49-F238E27FC236}">
              <a16:creationId xmlns:a16="http://schemas.microsoft.com/office/drawing/2014/main" id="{AEE3D6E1-8544-B196-60B6-A82D4B1E8D57}"/>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fLocksWithSheet="0"/>
  </xdr:twoCellAnchor>
  <xdr:twoCellAnchor>
    <xdr:from>
      <xdr:col>2</xdr:col>
      <xdr:colOff>22717</xdr:colOff>
      <xdr:row>25</xdr:row>
      <xdr:rowOff>91897</xdr:rowOff>
    </xdr:from>
    <xdr:to>
      <xdr:col>2</xdr:col>
      <xdr:colOff>202444</xdr:colOff>
      <xdr:row>25</xdr:row>
      <xdr:rowOff>269275</xdr:rowOff>
    </xdr:to>
    <xdr:sp macro="" textlink="">
      <xdr:nvSpPr>
        <xdr:cNvPr id="7" name="Rectangle 6">
          <a:extLst>
            <a:ext uri="{FF2B5EF4-FFF2-40B4-BE49-F238E27FC236}">
              <a16:creationId xmlns:a16="http://schemas.microsoft.com/office/drawing/2014/main" id="{EBD31687-E4D3-3AD3-D31B-A82A91A8D51C}"/>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fLocksWithSheet="0"/>
  </xdr:twoCellAnchor>
</xdr:wsDr>
</file>

<file path=xl/persons/person.xml><?xml version="1.0" encoding="utf-8"?>
<personList xmlns="http://schemas.microsoft.com/office/spreadsheetml/2018/threadedcomments" xmlns:x="http://schemas.openxmlformats.org/spreadsheetml/2006/main">
  <person displayName="Powell, Rachel" id="{8F1D5DF3-F231-4E52-AF14-3E60EEF81C7E}" userId="S::Rachel.Powell@illinois.gov::4bfcc1c1-a303-4e13-8154-0b38e0ba293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24-09-16T21:19:13.49" personId="{8F1D5DF3-F231-4E52-AF14-3E60EEF81C7E}" id="{AEF1DDC0-3815-4A9C-B568-5EAA2147FE02}">
    <text>Citation to JTED statute should be removed from this description.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4.bin"/><Relationship Id="rId4" Type="http://schemas.microsoft.com/office/2017/10/relationships/threadedComment" Target="../threadedComments/threadedComment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8514F-B1F8-4165-804C-81B7A020A775}">
  <sheetPr>
    <pageSetUpPr fitToPage="1"/>
  </sheetPr>
  <dimension ref="B1:P96"/>
  <sheetViews>
    <sheetView topLeftCell="A6" zoomScaleNormal="100" workbookViewId="0"/>
  </sheetViews>
  <sheetFormatPr defaultColWidth="9.08984375" defaultRowHeight="14.5" x14ac:dyDescent="0.35"/>
  <cols>
    <col min="1" max="1" width="1.453125" style="8" customWidth="1"/>
    <col min="2" max="13" width="9.453125" style="8" customWidth="1"/>
    <col min="14" max="14" width="14.36328125" style="8" customWidth="1"/>
    <col min="15" max="15" width="2.6328125" style="8" customWidth="1"/>
    <col min="16" max="16" width="2.08984375" style="8" customWidth="1"/>
    <col min="17" max="16384" width="9.08984375" style="8"/>
  </cols>
  <sheetData>
    <row r="1" spans="2:16" ht="34.5" customHeight="1" x14ac:dyDescent="0.35">
      <c r="B1" s="346" t="s">
        <v>0</v>
      </c>
      <c r="C1" s="346"/>
      <c r="D1" s="346"/>
      <c r="E1" s="346"/>
      <c r="F1" s="346"/>
      <c r="G1" s="346"/>
      <c r="H1" s="346"/>
      <c r="I1" s="346"/>
      <c r="J1" s="346"/>
      <c r="K1" s="346"/>
      <c r="L1" s="346"/>
      <c r="M1" s="346"/>
      <c r="N1" s="346"/>
      <c r="O1" s="346"/>
      <c r="P1" s="346"/>
    </row>
    <row r="2" spans="2:16" ht="12.75" customHeight="1" x14ac:dyDescent="0.35">
      <c r="B2" s="44"/>
      <c r="C2" s="64"/>
      <c r="D2" s="64"/>
      <c r="E2" s="64"/>
      <c r="F2" s="64"/>
      <c r="G2" s="64"/>
      <c r="H2" s="64"/>
      <c r="I2" s="64"/>
      <c r="J2" s="64"/>
      <c r="K2" s="64"/>
      <c r="L2" s="64"/>
      <c r="M2" s="64"/>
      <c r="N2" s="64"/>
      <c r="O2" s="64"/>
      <c r="P2" s="64"/>
    </row>
    <row r="3" spans="2:16" ht="49.5" customHeight="1" x14ac:dyDescent="0.35">
      <c r="B3" s="339" t="s">
        <v>1</v>
      </c>
      <c r="C3" s="339"/>
      <c r="D3" s="339"/>
      <c r="E3" s="339"/>
      <c r="F3" s="339"/>
      <c r="G3" s="339"/>
      <c r="H3" s="339"/>
      <c r="I3" s="339"/>
      <c r="J3" s="339"/>
      <c r="K3" s="339"/>
      <c r="L3" s="339"/>
      <c r="M3" s="339"/>
      <c r="N3" s="339"/>
      <c r="O3" s="339"/>
      <c r="P3" s="339"/>
    </row>
    <row r="4" spans="2:16" ht="9" customHeight="1" x14ac:dyDescent="0.35">
      <c r="B4" s="45"/>
      <c r="C4" s="64"/>
      <c r="D4" s="64"/>
      <c r="E4" s="64"/>
      <c r="F4" s="64"/>
      <c r="G4" s="64"/>
      <c r="H4" s="64"/>
      <c r="I4" s="64"/>
      <c r="J4" s="64"/>
      <c r="K4" s="64"/>
      <c r="L4" s="64"/>
      <c r="M4" s="64"/>
      <c r="N4" s="64"/>
      <c r="O4" s="64"/>
      <c r="P4" s="64"/>
    </row>
    <row r="5" spans="2:16" ht="24.75" customHeight="1" x14ac:dyDescent="0.35">
      <c r="B5" s="340" t="s">
        <v>2</v>
      </c>
      <c r="C5" s="340"/>
      <c r="D5" s="340"/>
      <c r="E5" s="340"/>
      <c r="F5" s="340"/>
      <c r="G5" s="340"/>
      <c r="H5" s="340"/>
      <c r="I5" s="340"/>
      <c r="J5" s="340"/>
      <c r="K5" s="340"/>
      <c r="L5" s="340"/>
      <c r="M5" s="340"/>
      <c r="N5" s="340"/>
      <c r="O5" s="340"/>
      <c r="P5" s="340"/>
    </row>
    <row r="6" spans="2:16" ht="39.9" customHeight="1" x14ac:dyDescent="0.35">
      <c r="B6" s="340" t="s">
        <v>3</v>
      </c>
      <c r="C6" s="340"/>
      <c r="D6" s="340"/>
      <c r="E6" s="340"/>
      <c r="F6" s="340"/>
      <c r="G6" s="340"/>
      <c r="H6" s="340"/>
      <c r="I6" s="340"/>
      <c r="J6" s="340"/>
      <c r="K6" s="340"/>
      <c r="L6" s="340"/>
      <c r="M6" s="340"/>
      <c r="N6" s="340"/>
      <c r="O6" s="340"/>
      <c r="P6" s="340"/>
    </row>
    <row r="7" spans="2:16" ht="22.5" customHeight="1" x14ac:dyDescent="0.35">
      <c r="B7" s="341" t="s">
        <v>4</v>
      </c>
      <c r="C7" s="341"/>
      <c r="D7" s="341"/>
      <c r="E7" s="341"/>
      <c r="F7" s="341"/>
      <c r="G7" s="341"/>
      <c r="H7" s="341"/>
      <c r="I7" s="341"/>
      <c r="J7" s="341"/>
      <c r="K7" s="341"/>
      <c r="L7" s="341"/>
      <c r="M7" s="341"/>
      <c r="N7" s="341"/>
      <c r="O7" s="341"/>
      <c r="P7" s="341"/>
    </row>
    <row r="8" spans="2:16" x14ac:dyDescent="0.35">
      <c r="B8" s="342" t="s">
        <v>5</v>
      </c>
      <c r="C8" s="342"/>
      <c r="D8" s="342"/>
      <c r="E8" s="342"/>
      <c r="F8" s="342"/>
      <c r="G8" s="342"/>
      <c r="H8" s="342"/>
      <c r="I8" s="342"/>
      <c r="J8" s="342"/>
      <c r="K8" s="342"/>
      <c r="L8" s="342"/>
      <c r="M8" s="342"/>
      <c r="N8" s="342"/>
      <c r="O8" s="342"/>
      <c r="P8" s="342"/>
    </row>
    <row r="9" spans="2:16" ht="24.75" customHeight="1" x14ac:dyDescent="0.35">
      <c r="B9" s="339" t="s">
        <v>6</v>
      </c>
      <c r="C9" s="339"/>
      <c r="D9" s="339"/>
      <c r="E9" s="339"/>
      <c r="F9" s="339"/>
      <c r="G9" s="339"/>
      <c r="H9" s="339"/>
      <c r="I9" s="339"/>
      <c r="J9" s="339"/>
      <c r="K9" s="339"/>
      <c r="L9" s="339"/>
      <c r="M9" s="339"/>
      <c r="N9" s="339"/>
      <c r="O9" s="339"/>
      <c r="P9" s="339"/>
    </row>
    <row r="10" spans="2:16" x14ac:dyDescent="0.35">
      <c r="B10" s="345" t="s">
        <v>7</v>
      </c>
      <c r="C10" s="345"/>
      <c r="D10" s="345"/>
      <c r="E10" s="345"/>
      <c r="F10" s="345"/>
      <c r="G10" s="345"/>
      <c r="H10" s="345"/>
      <c r="I10" s="345"/>
      <c r="J10" s="345"/>
      <c r="K10" s="345"/>
      <c r="L10" s="345"/>
      <c r="M10" s="345"/>
      <c r="N10" s="345"/>
      <c r="O10" s="345"/>
      <c r="P10" s="345"/>
    </row>
    <row r="11" spans="2:16" ht="21.75" customHeight="1" x14ac:dyDescent="0.35">
      <c r="B11" s="339" t="s">
        <v>8</v>
      </c>
      <c r="C11" s="339"/>
      <c r="D11" s="339"/>
      <c r="E11" s="339"/>
      <c r="F11" s="339"/>
      <c r="G11" s="339"/>
      <c r="H11" s="339"/>
      <c r="I11" s="339"/>
      <c r="J11" s="339"/>
      <c r="K11" s="339"/>
      <c r="L11" s="339"/>
      <c r="M11" s="339"/>
      <c r="N11" s="339"/>
      <c r="O11" s="339"/>
      <c r="P11" s="339"/>
    </row>
    <row r="12" spans="2:16" x14ac:dyDescent="0.35">
      <c r="B12" s="345" t="s">
        <v>9</v>
      </c>
      <c r="C12" s="345"/>
      <c r="D12" s="345"/>
      <c r="E12" s="345"/>
      <c r="F12" s="345"/>
      <c r="G12" s="345"/>
      <c r="H12" s="345"/>
      <c r="I12" s="345"/>
      <c r="J12" s="345"/>
      <c r="K12" s="345"/>
      <c r="L12" s="345"/>
      <c r="M12" s="345"/>
      <c r="N12" s="345"/>
      <c r="O12" s="345"/>
      <c r="P12" s="345"/>
    </row>
    <row r="13" spans="2:16" x14ac:dyDescent="0.35">
      <c r="B13" s="54" t="s">
        <v>10</v>
      </c>
      <c r="C13" s="64"/>
      <c r="D13" s="64"/>
      <c r="E13" s="64"/>
      <c r="F13" s="64"/>
      <c r="G13" s="64"/>
      <c r="H13" s="64"/>
      <c r="I13" s="64"/>
      <c r="J13" s="64"/>
      <c r="K13" s="64"/>
      <c r="L13" s="64"/>
      <c r="M13" s="64"/>
      <c r="N13" s="64"/>
      <c r="O13" s="64"/>
      <c r="P13" s="64"/>
    </row>
    <row r="14" spans="2:16" ht="10.5" customHeight="1" x14ac:dyDescent="0.35">
      <c r="B14" s="54"/>
      <c r="C14" s="64"/>
      <c r="D14" s="64"/>
      <c r="E14" s="64"/>
      <c r="F14" s="64"/>
      <c r="G14" s="64"/>
      <c r="H14" s="64"/>
      <c r="I14" s="64"/>
      <c r="J14" s="64"/>
      <c r="K14" s="64"/>
      <c r="L14" s="64"/>
      <c r="M14" s="64"/>
      <c r="N14" s="64"/>
      <c r="O14" s="64"/>
      <c r="P14" s="64"/>
    </row>
    <row r="15" spans="2:16" x14ac:dyDescent="0.35">
      <c r="B15" s="54" t="s">
        <v>11</v>
      </c>
      <c r="C15" s="64"/>
      <c r="D15" s="64"/>
      <c r="E15" s="64"/>
      <c r="F15" s="64"/>
      <c r="G15" s="64"/>
      <c r="H15" s="64"/>
      <c r="I15" s="64"/>
      <c r="J15" s="64"/>
      <c r="K15" s="64"/>
      <c r="L15" s="64"/>
      <c r="M15" s="64"/>
      <c r="N15" s="64"/>
      <c r="O15" s="64"/>
      <c r="P15" s="64"/>
    </row>
    <row r="16" spans="2:16" ht="10.5" customHeight="1" x14ac:dyDescent="0.35">
      <c r="B16" s="54"/>
      <c r="C16" s="64"/>
      <c r="D16" s="64"/>
      <c r="E16" s="64"/>
      <c r="F16" s="64"/>
      <c r="G16" s="64"/>
      <c r="H16" s="64"/>
      <c r="I16" s="64"/>
      <c r="J16" s="64"/>
      <c r="K16" s="64"/>
      <c r="L16" s="64"/>
      <c r="M16" s="64"/>
      <c r="N16" s="64"/>
      <c r="O16" s="64"/>
      <c r="P16" s="64"/>
    </row>
    <row r="17" spans="2:16" x14ac:dyDescent="0.35">
      <c r="B17" s="56" t="s">
        <v>12</v>
      </c>
      <c r="C17" s="57"/>
      <c r="D17" s="57"/>
      <c r="E17" s="57"/>
      <c r="F17" s="57"/>
      <c r="G17" s="57"/>
      <c r="H17" s="57"/>
      <c r="I17" s="57"/>
      <c r="J17" s="57"/>
      <c r="K17" s="64"/>
      <c r="L17" s="64"/>
      <c r="M17" s="64"/>
      <c r="N17" s="64"/>
      <c r="O17" s="64"/>
      <c r="P17" s="64"/>
    </row>
    <row r="18" spans="2:16" ht="12.75" customHeight="1" x14ac:dyDescent="0.35">
      <c r="B18" s="54"/>
      <c r="C18" s="64"/>
      <c r="D18" s="64"/>
      <c r="E18" s="64"/>
      <c r="F18" s="64"/>
      <c r="G18" s="64"/>
      <c r="H18" s="64"/>
      <c r="I18" s="64"/>
      <c r="J18" s="64"/>
      <c r="K18" s="64"/>
      <c r="L18" s="64"/>
      <c r="M18" s="64"/>
      <c r="N18" s="64"/>
      <c r="O18" s="64"/>
      <c r="P18" s="64"/>
    </row>
    <row r="19" spans="2:16" ht="27" customHeight="1" x14ac:dyDescent="0.35">
      <c r="B19" s="340" t="s">
        <v>13</v>
      </c>
      <c r="C19" s="340"/>
      <c r="D19" s="340"/>
      <c r="E19" s="340"/>
      <c r="F19" s="340"/>
      <c r="G19" s="340"/>
      <c r="H19" s="340"/>
      <c r="I19" s="340"/>
      <c r="J19" s="340"/>
      <c r="K19" s="340"/>
      <c r="L19" s="340"/>
      <c r="M19" s="340"/>
      <c r="N19" s="340"/>
      <c r="O19" s="340"/>
      <c r="P19" s="340"/>
    </row>
    <row r="20" spans="2:16" ht="11.25" customHeight="1" x14ac:dyDescent="0.35">
      <c r="B20" s="54"/>
      <c r="C20" s="64"/>
      <c r="D20" s="64"/>
      <c r="E20" s="64"/>
      <c r="F20" s="64"/>
      <c r="G20" s="64"/>
      <c r="H20" s="64"/>
      <c r="I20" s="64"/>
      <c r="J20" s="64"/>
      <c r="K20" s="64"/>
      <c r="L20" s="64"/>
      <c r="M20" s="64"/>
      <c r="N20" s="64"/>
      <c r="O20" s="64"/>
      <c r="P20" s="64"/>
    </row>
    <row r="21" spans="2:16" ht="41.25" customHeight="1" x14ac:dyDescent="0.35">
      <c r="B21" s="343" t="s">
        <v>14</v>
      </c>
      <c r="C21" s="343"/>
      <c r="D21" s="343"/>
      <c r="E21" s="343"/>
      <c r="F21" s="343"/>
      <c r="G21" s="343"/>
      <c r="H21" s="343"/>
      <c r="I21" s="343"/>
      <c r="J21" s="343"/>
      <c r="K21" s="343"/>
      <c r="L21" s="343"/>
      <c r="M21" s="343"/>
      <c r="N21" s="343"/>
      <c r="O21" s="343"/>
      <c r="P21" s="343"/>
    </row>
    <row r="22" spans="2:16" x14ac:dyDescent="0.35">
      <c r="B22" s="54" t="s">
        <v>15</v>
      </c>
      <c r="C22" s="64"/>
      <c r="D22" s="64"/>
      <c r="E22" s="64"/>
      <c r="F22" s="64"/>
      <c r="G22" s="64"/>
      <c r="H22" s="64"/>
      <c r="I22" s="64"/>
      <c r="J22" s="64"/>
      <c r="K22" s="64"/>
      <c r="L22" s="64"/>
      <c r="M22" s="64"/>
      <c r="N22" s="64"/>
      <c r="O22" s="64"/>
      <c r="P22" s="64"/>
    </row>
    <row r="23" spans="2:16" ht="22.5" customHeight="1" x14ac:dyDescent="0.35">
      <c r="B23" s="340" t="s">
        <v>16</v>
      </c>
      <c r="C23" s="340"/>
      <c r="D23" s="340"/>
      <c r="E23" s="340"/>
      <c r="F23" s="340"/>
      <c r="G23" s="340"/>
      <c r="H23" s="340"/>
      <c r="I23" s="340"/>
      <c r="J23" s="340"/>
      <c r="K23" s="340"/>
      <c r="L23" s="340"/>
      <c r="M23" s="340"/>
      <c r="N23" s="340"/>
      <c r="O23" s="340"/>
      <c r="P23" s="32"/>
    </row>
    <row r="24" spans="2:16" ht="13.5" customHeight="1" x14ac:dyDescent="0.35">
      <c r="B24" s="42"/>
      <c r="C24" s="38"/>
      <c r="D24" s="38"/>
      <c r="E24" s="38"/>
      <c r="F24" s="38"/>
      <c r="G24" s="38"/>
      <c r="H24" s="38"/>
      <c r="I24" s="38"/>
      <c r="J24" s="38"/>
      <c r="K24" s="38"/>
      <c r="L24" s="38"/>
      <c r="M24" s="38"/>
      <c r="N24" s="38"/>
      <c r="O24" s="38"/>
      <c r="P24" s="38"/>
    </row>
    <row r="25" spans="2:16" x14ac:dyDescent="0.35">
      <c r="B25" s="43" t="s">
        <v>17</v>
      </c>
      <c r="C25" s="38"/>
      <c r="D25" s="38"/>
      <c r="E25" s="38"/>
      <c r="F25" s="38"/>
      <c r="G25" s="38"/>
      <c r="H25" s="38"/>
      <c r="I25" s="38"/>
      <c r="J25" s="38"/>
      <c r="K25" s="38"/>
      <c r="L25" s="38"/>
      <c r="M25" s="38"/>
      <c r="N25" s="38"/>
      <c r="O25" s="38"/>
      <c r="P25" s="38"/>
    </row>
    <row r="26" spans="2:16" ht="6" customHeight="1" x14ac:dyDescent="0.35">
      <c r="B26" s="42"/>
      <c r="C26" s="38"/>
      <c r="D26" s="38"/>
      <c r="E26" s="38"/>
      <c r="F26" s="38"/>
      <c r="G26" s="38"/>
      <c r="H26" s="38"/>
      <c r="I26" s="38"/>
      <c r="J26" s="38"/>
      <c r="K26" s="38"/>
      <c r="L26" s="38"/>
      <c r="M26" s="38"/>
      <c r="N26" s="38"/>
      <c r="O26" s="38"/>
      <c r="P26" s="38"/>
    </row>
    <row r="27" spans="2:16" x14ac:dyDescent="0.35">
      <c r="B27" s="43" t="s">
        <v>18</v>
      </c>
      <c r="C27" s="38"/>
      <c r="D27" s="38"/>
      <c r="E27" s="38"/>
      <c r="F27" s="38"/>
      <c r="G27" s="38"/>
      <c r="H27" s="38"/>
      <c r="I27" s="38"/>
      <c r="J27" s="38"/>
      <c r="K27" s="38"/>
      <c r="L27" s="38"/>
      <c r="M27" s="38"/>
      <c r="N27" s="38"/>
      <c r="O27" s="38"/>
      <c r="P27" s="38"/>
    </row>
    <row r="28" spans="2:16" ht="9.75" customHeight="1" x14ac:dyDescent="0.35">
      <c r="B28" s="42"/>
      <c r="C28" s="38"/>
      <c r="D28" s="38"/>
      <c r="E28" s="38"/>
      <c r="F28" s="38"/>
      <c r="G28" s="38"/>
      <c r="H28" s="38"/>
      <c r="I28" s="38"/>
      <c r="J28" s="38"/>
      <c r="K28" s="38"/>
      <c r="L28" s="38"/>
      <c r="M28" s="38"/>
      <c r="N28" s="38"/>
      <c r="O28" s="38"/>
      <c r="P28" s="38"/>
    </row>
    <row r="29" spans="2:16" x14ac:dyDescent="0.35">
      <c r="B29" s="43" t="s">
        <v>19</v>
      </c>
      <c r="C29" s="38"/>
      <c r="D29" s="38"/>
      <c r="E29" s="38"/>
      <c r="F29" s="38"/>
      <c r="G29" s="38"/>
      <c r="H29" s="38"/>
      <c r="I29" s="38"/>
      <c r="J29" s="38"/>
      <c r="K29" s="38"/>
      <c r="L29" s="38"/>
      <c r="M29" s="38"/>
      <c r="N29" s="38"/>
      <c r="O29" s="38"/>
      <c r="P29" s="38"/>
    </row>
    <row r="30" spans="2:16" x14ac:dyDescent="0.35">
      <c r="B30" s="37"/>
      <c r="C30" s="64"/>
      <c r="D30" s="64"/>
      <c r="E30" s="64"/>
      <c r="F30" s="64"/>
      <c r="G30" s="64"/>
      <c r="H30" s="64"/>
      <c r="I30" s="64"/>
      <c r="J30" s="64"/>
      <c r="K30" s="64"/>
      <c r="L30" s="64"/>
      <c r="M30" s="64"/>
      <c r="N30" s="64"/>
      <c r="O30" s="64"/>
      <c r="P30" s="64"/>
    </row>
    <row r="31" spans="2:16" ht="50.25" customHeight="1" x14ac:dyDescent="0.35">
      <c r="B31" s="343" t="s">
        <v>20</v>
      </c>
      <c r="C31" s="343"/>
      <c r="D31" s="343"/>
      <c r="E31" s="343"/>
      <c r="F31" s="343"/>
      <c r="G31" s="343"/>
      <c r="H31" s="343"/>
      <c r="I31" s="343"/>
      <c r="J31" s="343"/>
      <c r="K31" s="343"/>
      <c r="L31" s="343"/>
      <c r="M31" s="343"/>
      <c r="N31" s="343"/>
      <c r="O31" s="343"/>
      <c r="P31" s="343"/>
    </row>
    <row r="32" spans="2:16" x14ac:dyDescent="0.35">
      <c r="B32" s="345" t="s">
        <v>21</v>
      </c>
      <c r="C32" s="345"/>
      <c r="D32" s="345"/>
      <c r="E32" s="345"/>
      <c r="F32" s="345"/>
      <c r="G32" s="345"/>
      <c r="H32" s="345"/>
      <c r="I32" s="345"/>
      <c r="J32" s="345"/>
      <c r="K32" s="345"/>
      <c r="L32" s="345"/>
      <c r="M32" s="345"/>
      <c r="N32" s="345"/>
      <c r="O32" s="345"/>
      <c r="P32" s="345"/>
    </row>
    <row r="33" spans="2:16" ht="53.25" customHeight="1" x14ac:dyDescent="0.35">
      <c r="B33" s="343" t="s">
        <v>22</v>
      </c>
      <c r="C33" s="343"/>
      <c r="D33" s="343"/>
      <c r="E33" s="343"/>
      <c r="F33" s="343"/>
      <c r="G33" s="343"/>
      <c r="H33" s="343"/>
      <c r="I33" s="343"/>
      <c r="J33" s="343"/>
      <c r="K33" s="343"/>
      <c r="L33" s="343"/>
      <c r="M33" s="343"/>
      <c r="N33" s="343"/>
      <c r="O33" s="343"/>
      <c r="P33" s="343"/>
    </row>
    <row r="34" spans="2:16" x14ac:dyDescent="0.35">
      <c r="B34" s="46"/>
      <c r="C34" s="64"/>
      <c r="D34" s="64"/>
      <c r="E34" s="64"/>
      <c r="F34" s="64"/>
      <c r="G34" s="64"/>
      <c r="H34" s="64"/>
      <c r="I34" s="64"/>
      <c r="J34" s="64"/>
      <c r="K34" s="64"/>
      <c r="L34" s="64"/>
      <c r="M34" s="64"/>
      <c r="N34" s="64"/>
      <c r="O34" s="64"/>
      <c r="P34" s="64"/>
    </row>
    <row r="35" spans="2:16" ht="53.25" customHeight="1" x14ac:dyDescent="0.35">
      <c r="B35" s="343" t="s">
        <v>23</v>
      </c>
      <c r="C35" s="343"/>
      <c r="D35" s="343"/>
      <c r="E35" s="343"/>
      <c r="F35" s="343"/>
      <c r="G35" s="343"/>
      <c r="H35" s="343"/>
      <c r="I35" s="343"/>
      <c r="J35" s="343"/>
      <c r="K35" s="343"/>
      <c r="L35" s="343"/>
      <c r="M35" s="343"/>
      <c r="N35" s="343"/>
      <c r="O35" s="343"/>
      <c r="P35" s="343"/>
    </row>
    <row r="36" spans="2:16" x14ac:dyDescent="0.35">
      <c r="B36" s="54"/>
      <c r="C36" s="64"/>
      <c r="D36" s="64"/>
      <c r="E36" s="64"/>
      <c r="F36" s="64"/>
      <c r="G36" s="64"/>
      <c r="H36" s="64"/>
      <c r="I36" s="64"/>
      <c r="J36" s="64"/>
      <c r="K36" s="64"/>
      <c r="L36" s="64"/>
      <c r="M36" s="64"/>
      <c r="N36" s="64"/>
      <c r="O36" s="64"/>
      <c r="P36" s="64"/>
    </row>
    <row r="37" spans="2:16" ht="41.25" customHeight="1" x14ac:dyDescent="0.35">
      <c r="B37" s="343" t="s">
        <v>24</v>
      </c>
      <c r="C37" s="343"/>
      <c r="D37" s="343"/>
      <c r="E37" s="343"/>
      <c r="F37" s="343"/>
      <c r="G37" s="343"/>
      <c r="H37" s="343"/>
      <c r="I37" s="343"/>
      <c r="J37" s="343"/>
      <c r="K37" s="343"/>
      <c r="L37" s="343"/>
      <c r="M37" s="343"/>
      <c r="N37" s="343"/>
      <c r="O37" s="343"/>
      <c r="P37" s="343"/>
    </row>
    <row r="38" spans="2:16" ht="6" customHeight="1" x14ac:dyDescent="0.35">
      <c r="B38" s="54"/>
      <c r="C38" s="64"/>
      <c r="D38" s="64"/>
      <c r="E38" s="64"/>
      <c r="F38" s="64"/>
      <c r="G38" s="64"/>
      <c r="H38" s="64"/>
      <c r="I38" s="64"/>
      <c r="J38" s="64"/>
      <c r="K38" s="64"/>
      <c r="L38" s="64"/>
      <c r="M38" s="64"/>
      <c r="N38" s="64"/>
      <c r="O38" s="64"/>
      <c r="P38" s="64"/>
    </row>
    <row r="39" spans="2:16" ht="24.75" customHeight="1" x14ac:dyDescent="0.35">
      <c r="B39" s="344" t="s">
        <v>25</v>
      </c>
      <c r="C39" s="344"/>
      <c r="D39" s="344"/>
      <c r="E39" s="344"/>
      <c r="F39" s="344"/>
      <c r="G39" s="344"/>
      <c r="H39" s="344"/>
      <c r="I39" s="344"/>
      <c r="J39" s="344"/>
      <c r="K39" s="344"/>
      <c r="L39" s="344"/>
      <c r="M39" s="344"/>
      <c r="N39" s="344"/>
      <c r="O39" s="344"/>
      <c r="P39" s="344"/>
    </row>
    <row r="40" spans="2:16" x14ac:dyDescent="0.35">
      <c r="B40" s="342" t="s">
        <v>26</v>
      </c>
      <c r="C40" s="342"/>
      <c r="D40" s="342"/>
      <c r="E40" s="342"/>
      <c r="F40" s="342"/>
      <c r="G40" s="342"/>
      <c r="H40" s="342"/>
      <c r="I40" s="342"/>
      <c r="J40" s="342"/>
      <c r="K40" s="342"/>
      <c r="L40" s="342"/>
      <c r="M40" s="342"/>
      <c r="N40" s="342"/>
      <c r="O40" s="342"/>
      <c r="P40" s="342"/>
    </row>
    <row r="41" spans="2:16" ht="10.5" customHeight="1" x14ac:dyDescent="0.35">
      <c r="B41" s="54"/>
      <c r="C41" s="64"/>
      <c r="D41" s="64"/>
      <c r="E41" s="64"/>
      <c r="F41" s="64"/>
      <c r="G41" s="64"/>
      <c r="H41" s="64"/>
      <c r="I41" s="64"/>
      <c r="J41" s="64"/>
      <c r="K41" s="64"/>
      <c r="L41" s="64"/>
      <c r="M41" s="64"/>
      <c r="N41" s="64"/>
      <c r="O41" s="64"/>
      <c r="P41" s="64"/>
    </row>
    <row r="42" spans="2:16" ht="38.25" customHeight="1" x14ac:dyDescent="0.35">
      <c r="B42" s="348" t="s">
        <v>27</v>
      </c>
      <c r="C42" s="348"/>
      <c r="D42" s="348"/>
      <c r="E42" s="348"/>
      <c r="F42" s="348"/>
      <c r="G42" s="348"/>
      <c r="H42" s="348"/>
      <c r="I42" s="348"/>
      <c r="J42" s="348"/>
      <c r="K42" s="348"/>
      <c r="L42" s="348"/>
      <c r="M42" s="348"/>
      <c r="N42" s="348"/>
      <c r="O42" s="348"/>
      <c r="P42" s="348"/>
    </row>
    <row r="43" spans="2:16" x14ac:dyDescent="0.35">
      <c r="B43" s="54"/>
      <c r="C43" s="64"/>
      <c r="D43" s="64"/>
      <c r="E43" s="64"/>
      <c r="F43" s="64"/>
      <c r="G43" s="64"/>
      <c r="H43" s="64"/>
      <c r="I43" s="64"/>
      <c r="J43" s="64"/>
      <c r="K43" s="64"/>
      <c r="L43" s="64"/>
      <c r="M43" s="64"/>
      <c r="N43" s="64"/>
      <c r="O43" s="64"/>
      <c r="P43" s="64"/>
    </row>
    <row r="44" spans="2:16" ht="15" customHeight="1" x14ac:dyDescent="0.35">
      <c r="B44" s="345" t="s">
        <v>28</v>
      </c>
      <c r="C44" s="345"/>
      <c r="D44" s="345"/>
      <c r="E44" s="345"/>
      <c r="F44" s="345"/>
      <c r="G44" s="345"/>
      <c r="H44" s="345"/>
      <c r="I44" s="345"/>
      <c r="J44" s="345"/>
      <c r="K44" s="345"/>
      <c r="L44" s="345"/>
      <c r="M44" s="345"/>
      <c r="N44" s="345"/>
      <c r="O44" s="345"/>
      <c r="P44" s="345"/>
    </row>
    <row r="45" spans="2:16" ht="26.25" customHeight="1" x14ac:dyDescent="0.35">
      <c r="B45" s="339" t="s">
        <v>29</v>
      </c>
      <c r="C45" s="339"/>
      <c r="D45" s="339"/>
      <c r="E45" s="339"/>
      <c r="F45" s="339"/>
      <c r="G45" s="339"/>
      <c r="H45" s="339"/>
      <c r="I45" s="339"/>
      <c r="J45" s="339"/>
      <c r="K45" s="339"/>
      <c r="L45" s="339"/>
      <c r="M45" s="339"/>
      <c r="N45" s="339"/>
      <c r="O45" s="339"/>
      <c r="P45" s="339"/>
    </row>
    <row r="46" spans="2:16" x14ac:dyDescent="0.35">
      <c r="B46" s="54"/>
      <c r="C46" s="64"/>
      <c r="D46" s="64"/>
      <c r="E46" s="64"/>
      <c r="F46" s="64"/>
      <c r="G46" s="64"/>
      <c r="H46" s="64"/>
      <c r="I46" s="64"/>
      <c r="J46" s="64"/>
      <c r="K46" s="64"/>
      <c r="L46" s="64"/>
      <c r="M46" s="64"/>
      <c r="N46" s="64"/>
      <c r="O46" s="64"/>
      <c r="P46" s="64"/>
    </row>
    <row r="47" spans="2:16" ht="24.75" customHeight="1" x14ac:dyDescent="0.35">
      <c r="B47" s="339" t="s">
        <v>30</v>
      </c>
      <c r="C47" s="339"/>
      <c r="D47" s="339"/>
      <c r="E47" s="339"/>
      <c r="F47" s="339"/>
      <c r="G47" s="339"/>
      <c r="H47" s="339"/>
      <c r="I47" s="339"/>
      <c r="J47" s="339"/>
      <c r="K47" s="339"/>
      <c r="L47" s="339"/>
      <c r="M47" s="339"/>
      <c r="N47" s="339"/>
      <c r="O47" s="339"/>
      <c r="P47" s="339"/>
    </row>
    <row r="48" spans="2:16" x14ac:dyDescent="0.35">
      <c r="B48" s="54" t="s">
        <v>31</v>
      </c>
      <c r="C48" s="64"/>
      <c r="D48" s="64"/>
      <c r="E48" s="64"/>
      <c r="F48" s="64"/>
      <c r="G48" s="64"/>
      <c r="H48" s="64"/>
      <c r="I48" s="64"/>
      <c r="J48" s="64"/>
      <c r="K48" s="64"/>
      <c r="L48" s="64"/>
      <c r="M48" s="64"/>
      <c r="N48" s="64"/>
      <c r="O48" s="64"/>
      <c r="P48" s="64"/>
    </row>
    <row r="49" spans="2:16" x14ac:dyDescent="0.35">
      <c r="B49" s="54"/>
      <c r="C49" s="64"/>
      <c r="D49" s="64"/>
      <c r="E49" s="64"/>
      <c r="F49" s="64"/>
      <c r="G49" s="64"/>
      <c r="H49" s="64"/>
      <c r="I49" s="64"/>
      <c r="J49" s="64"/>
      <c r="K49" s="64"/>
      <c r="L49" s="64"/>
      <c r="M49" s="64"/>
      <c r="N49" s="64"/>
      <c r="O49" s="64"/>
      <c r="P49" s="64"/>
    </row>
    <row r="50" spans="2:16" x14ac:dyDescent="0.35">
      <c r="B50" s="56" t="s">
        <v>32</v>
      </c>
      <c r="C50" s="64"/>
      <c r="D50" s="64"/>
      <c r="E50" s="64"/>
      <c r="F50" s="64"/>
      <c r="G50" s="64"/>
      <c r="H50" s="64"/>
      <c r="I50" s="64"/>
      <c r="J50" s="64"/>
      <c r="K50" s="64"/>
      <c r="L50" s="64"/>
      <c r="M50" s="64"/>
      <c r="N50" s="64"/>
      <c r="O50" s="64"/>
      <c r="P50" s="64"/>
    </row>
    <row r="51" spans="2:16" ht="84" customHeight="1" x14ac:dyDescent="0.35">
      <c r="B51" s="56"/>
      <c r="C51" s="64"/>
      <c r="D51" s="64"/>
      <c r="E51" s="64"/>
      <c r="F51" s="64"/>
      <c r="G51" s="64"/>
      <c r="H51" s="64"/>
      <c r="I51" s="64"/>
      <c r="J51" s="64"/>
      <c r="K51" s="64"/>
      <c r="L51" s="64"/>
      <c r="M51" s="64"/>
      <c r="N51" s="64"/>
      <c r="O51" s="64"/>
      <c r="P51" s="64"/>
    </row>
    <row r="52" spans="2:16" ht="84" customHeight="1" x14ac:dyDescent="0.35">
      <c r="B52" s="56"/>
      <c r="C52" s="64"/>
      <c r="D52" s="64"/>
      <c r="E52" s="64"/>
      <c r="F52" s="64"/>
      <c r="G52" s="64"/>
      <c r="H52" s="64"/>
      <c r="I52" s="64"/>
      <c r="J52" s="64"/>
      <c r="K52" s="64"/>
      <c r="L52" s="64"/>
      <c r="M52" s="64"/>
      <c r="N52" s="64"/>
      <c r="O52" s="64"/>
      <c r="P52" s="64"/>
    </row>
    <row r="53" spans="2:16" ht="35.25" customHeight="1" x14ac:dyDescent="0.35">
      <c r="B53" s="341" t="s">
        <v>33</v>
      </c>
      <c r="C53" s="341"/>
      <c r="D53" s="341"/>
      <c r="E53" s="341"/>
      <c r="F53" s="341"/>
      <c r="G53" s="341"/>
      <c r="H53" s="341"/>
      <c r="I53" s="341"/>
      <c r="J53" s="341"/>
      <c r="K53" s="341"/>
      <c r="L53" s="341"/>
      <c r="M53" s="341"/>
      <c r="N53" s="341"/>
      <c r="O53" s="341"/>
      <c r="P53" s="341"/>
    </row>
    <row r="54" spans="2:16" x14ac:dyDescent="0.35">
      <c r="B54" s="342" t="s">
        <v>34</v>
      </c>
      <c r="C54" s="342"/>
      <c r="D54" s="342"/>
      <c r="E54" s="342"/>
      <c r="F54" s="342"/>
      <c r="G54" s="342"/>
      <c r="H54" s="342"/>
      <c r="I54" s="342"/>
      <c r="J54" s="342"/>
      <c r="K54" s="342"/>
      <c r="L54" s="342"/>
      <c r="M54" s="342"/>
      <c r="N54" s="342"/>
      <c r="O54" s="342"/>
      <c r="P54" s="342"/>
    </row>
    <row r="55" spans="2:16" x14ac:dyDescent="0.35">
      <c r="B55" s="342" t="s">
        <v>35</v>
      </c>
      <c r="C55" s="342"/>
      <c r="D55" s="342"/>
      <c r="E55" s="342"/>
      <c r="F55" s="342"/>
      <c r="G55" s="342"/>
      <c r="H55" s="342"/>
      <c r="I55" s="342"/>
      <c r="J55" s="342"/>
      <c r="K55" s="342"/>
      <c r="L55" s="342"/>
      <c r="M55" s="342"/>
      <c r="N55" s="342"/>
      <c r="O55" s="342"/>
      <c r="P55" s="342"/>
    </row>
    <row r="56" spans="2:16" x14ac:dyDescent="0.35">
      <c r="B56" s="47"/>
      <c r="C56" s="64"/>
      <c r="D56" s="64"/>
      <c r="E56" s="64"/>
      <c r="F56" s="64"/>
      <c r="G56" s="64"/>
      <c r="H56" s="64"/>
      <c r="I56" s="64"/>
      <c r="J56" s="64"/>
      <c r="K56" s="64"/>
      <c r="L56" s="64"/>
      <c r="M56" s="64"/>
      <c r="N56" s="64"/>
      <c r="O56" s="64"/>
      <c r="P56" s="64"/>
    </row>
    <row r="57" spans="2:16" x14ac:dyDescent="0.35">
      <c r="B57" s="54"/>
      <c r="C57" s="64"/>
      <c r="D57" s="64"/>
      <c r="E57" s="64"/>
      <c r="F57" s="64"/>
      <c r="G57" s="64"/>
      <c r="H57" s="64"/>
      <c r="I57" s="64"/>
      <c r="J57" s="64"/>
      <c r="K57" s="64"/>
      <c r="L57" s="64"/>
      <c r="M57" s="64"/>
      <c r="N57" s="64"/>
      <c r="O57" s="64"/>
      <c r="P57" s="64"/>
    </row>
    <row r="58" spans="2:16" ht="39.75" customHeight="1" x14ac:dyDescent="0.35">
      <c r="B58" s="339" t="s">
        <v>36</v>
      </c>
      <c r="C58" s="339"/>
      <c r="D58" s="339"/>
      <c r="E58" s="339"/>
      <c r="F58" s="339"/>
      <c r="G58" s="339"/>
      <c r="H58" s="339"/>
      <c r="I58" s="339"/>
      <c r="J58" s="339"/>
      <c r="K58" s="339"/>
      <c r="L58" s="339"/>
      <c r="M58" s="339"/>
      <c r="N58" s="339"/>
      <c r="O58" s="339"/>
      <c r="P58" s="339"/>
    </row>
    <row r="59" spans="2:16" x14ac:dyDescent="0.35">
      <c r="B59" s="54"/>
      <c r="C59" s="64"/>
      <c r="D59" s="64"/>
      <c r="E59" s="64"/>
      <c r="F59" s="64"/>
      <c r="G59" s="64"/>
      <c r="H59" s="64"/>
      <c r="I59" s="64"/>
      <c r="J59" s="64"/>
      <c r="K59" s="64"/>
      <c r="L59" s="64"/>
      <c r="M59" s="64"/>
      <c r="N59" s="64"/>
      <c r="O59" s="64"/>
      <c r="P59" s="64"/>
    </row>
    <row r="60" spans="2:16" x14ac:dyDescent="0.35">
      <c r="B60" s="45" t="s">
        <v>37</v>
      </c>
      <c r="C60" s="64"/>
      <c r="D60" s="64"/>
      <c r="E60" s="64"/>
      <c r="F60" s="64"/>
      <c r="G60" s="64"/>
      <c r="H60" s="64"/>
      <c r="I60" s="64"/>
      <c r="J60" s="64"/>
      <c r="K60" s="64"/>
      <c r="L60" s="64"/>
      <c r="M60" s="64"/>
      <c r="N60" s="64"/>
      <c r="O60" s="64"/>
      <c r="P60" s="64"/>
    </row>
    <row r="61" spans="2:16" x14ac:dyDescent="0.35">
      <c r="B61" s="45"/>
      <c r="C61" s="64"/>
      <c r="D61" s="64"/>
      <c r="E61" s="64"/>
      <c r="F61" s="64"/>
      <c r="G61" s="64"/>
      <c r="H61" s="64"/>
      <c r="I61" s="64"/>
      <c r="J61" s="64"/>
      <c r="K61" s="64"/>
      <c r="L61" s="64"/>
      <c r="M61" s="64"/>
      <c r="N61" s="64"/>
      <c r="O61" s="64"/>
      <c r="P61" s="64"/>
    </row>
    <row r="62" spans="2:16" ht="24" customHeight="1" x14ac:dyDescent="0.35">
      <c r="B62" s="347" t="s">
        <v>38</v>
      </c>
      <c r="C62" s="347"/>
      <c r="D62" s="347"/>
      <c r="E62" s="347"/>
      <c r="F62" s="347"/>
      <c r="G62" s="347"/>
      <c r="H62" s="347"/>
      <c r="I62" s="347"/>
      <c r="J62" s="347"/>
      <c r="K62" s="347"/>
      <c r="L62" s="347"/>
      <c r="M62" s="347"/>
      <c r="N62" s="347"/>
      <c r="O62" s="347"/>
      <c r="P62" s="347"/>
    </row>
    <row r="63" spans="2:16" ht="10.5" customHeight="1" x14ac:dyDescent="0.35">
      <c r="B63" s="45"/>
      <c r="C63" s="64"/>
      <c r="D63" s="64"/>
      <c r="E63" s="64"/>
      <c r="F63" s="64"/>
      <c r="G63" s="64"/>
      <c r="H63" s="64"/>
      <c r="I63" s="64"/>
      <c r="J63" s="64"/>
      <c r="K63" s="64"/>
      <c r="L63" s="64"/>
      <c r="M63" s="64"/>
      <c r="N63" s="64"/>
      <c r="O63" s="64"/>
      <c r="P63" s="64"/>
    </row>
    <row r="64" spans="2:16" x14ac:dyDescent="0.35">
      <c r="B64" s="48" t="s">
        <v>39</v>
      </c>
      <c r="C64" s="64"/>
      <c r="D64" s="64"/>
      <c r="E64" s="64"/>
      <c r="F64" s="64"/>
      <c r="G64" s="64"/>
      <c r="H64" s="64"/>
      <c r="I64" s="64"/>
      <c r="J64" s="64"/>
      <c r="K64" s="64"/>
      <c r="L64" s="64"/>
      <c r="M64" s="64"/>
      <c r="N64" s="64"/>
      <c r="O64" s="64"/>
      <c r="P64" s="64"/>
    </row>
    <row r="65" spans="2:16" x14ac:dyDescent="0.35">
      <c r="B65" s="48" t="s">
        <v>40</v>
      </c>
      <c r="C65" s="64"/>
      <c r="D65" s="64"/>
      <c r="E65" s="64"/>
      <c r="F65" s="64"/>
      <c r="G65" s="64"/>
      <c r="H65" s="64"/>
      <c r="I65" s="64"/>
      <c r="J65" s="64"/>
      <c r="K65" s="64"/>
      <c r="L65" s="64"/>
      <c r="M65" s="64"/>
      <c r="N65" s="64"/>
      <c r="O65" s="64"/>
      <c r="P65" s="64"/>
    </row>
    <row r="66" spans="2:16" x14ac:dyDescent="0.35">
      <c r="B66" s="48" t="s">
        <v>41</v>
      </c>
      <c r="C66" s="64"/>
      <c r="D66" s="64"/>
      <c r="E66" s="64"/>
      <c r="F66" s="64"/>
      <c r="G66" s="64"/>
      <c r="H66" s="64"/>
      <c r="I66" s="64"/>
      <c r="J66" s="64"/>
      <c r="K66" s="64"/>
      <c r="L66" s="64"/>
      <c r="M66" s="64"/>
      <c r="N66" s="64"/>
      <c r="O66" s="64"/>
      <c r="P66" s="64"/>
    </row>
    <row r="67" spans="2:16" x14ac:dyDescent="0.35">
      <c r="B67" s="45"/>
      <c r="C67" s="64"/>
      <c r="D67" s="64"/>
      <c r="E67" s="64"/>
      <c r="F67" s="64"/>
      <c r="G67" s="64"/>
      <c r="H67" s="64"/>
      <c r="I67" s="64"/>
      <c r="J67" s="64"/>
      <c r="K67" s="64"/>
      <c r="L67" s="64"/>
      <c r="M67" s="64"/>
      <c r="N67" s="64"/>
      <c r="O67" s="64"/>
      <c r="P67" s="64"/>
    </row>
    <row r="68" spans="2:16" x14ac:dyDescent="0.35">
      <c r="B68" s="45" t="s">
        <v>42</v>
      </c>
      <c r="C68" s="64"/>
      <c r="D68" s="64"/>
      <c r="E68" s="64"/>
      <c r="F68" s="64"/>
      <c r="G68" s="64"/>
      <c r="H68" s="64"/>
      <c r="I68" s="64"/>
      <c r="J68" s="64"/>
      <c r="K68" s="64"/>
      <c r="L68" s="64"/>
      <c r="M68" s="64"/>
      <c r="N68" s="64"/>
      <c r="O68" s="64"/>
      <c r="P68" s="64"/>
    </row>
    <row r="69" spans="2:16" x14ac:dyDescent="0.35">
      <c r="B69" s="49"/>
      <c r="C69" s="64"/>
      <c r="D69" s="64"/>
      <c r="E69" s="64"/>
      <c r="F69" s="64"/>
      <c r="G69" s="64"/>
      <c r="H69" s="64"/>
      <c r="I69" s="64"/>
      <c r="J69" s="64"/>
      <c r="K69" s="64"/>
      <c r="L69" s="64"/>
      <c r="M69" s="64"/>
      <c r="N69" s="64"/>
      <c r="O69" s="64"/>
      <c r="P69" s="64"/>
    </row>
    <row r="70" spans="2:16" x14ac:dyDescent="0.35">
      <c r="B70" s="54" t="s">
        <v>43</v>
      </c>
      <c r="C70" s="64"/>
      <c r="D70" s="64"/>
      <c r="E70" s="64"/>
      <c r="F70" s="64"/>
      <c r="G70" s="64"/>
      <c r="H70" s="64"/>
      <c r="I70" s="64"/>
      <c r="J70" s="64"/>
      <c r="K70" s="64"/>
      <c r="L70" s="64"/>
      <c r="M70" s="64"/>
      <c r="N70" s="64"/>
      <c r="O70" s="64"/>
      <c r="P70" s="64"/>
    </row>
    <row r="71" spans="2:16" x14ac:dyDescent="0.35">
      <c r="B71" s="54"/>
      <c r="C71" s="64"/>
      <c r="D71" s="64"/>
      <c r="E71" s="64"/>
      <c r="F71" s="64"/>
      <c r="G71" s="64"/>
      <c r="H71" s="64"/>
      <c r="I71" s="64"/>
      <c r="J71" s="64"/>
      <c r="K71" s="64"/>
      <c r="L71" s="64"/>
      <c r="M71" s="64"/>
      <c r="N71" s="64"/>
      <c r="O71" s="64"/>
      <c r="P71" s="64"/>
    </row>
    <row r="72" spans="2:16" ht="53.25" customHeight="1" x14ac:dyDescent="0.35">
      <c r="B72" s="339" t="s">
        <v>44</v>
      </c>
      <c r="C72" s="339"/>
      <c r="D72" s="339"/>
      <c r="E72" s="339"/>
      <c r="F72" s="339"/>
      <c r="G72" s="339"/>
      <c r="H72" s="339"/>
      <c r="I72" s="339"/>
      <c r="J72" s="339"/>
      <c r="K72" s="339"/>
      <c r="L72" s="339"/>
      <c r="M72" s="339"/>
      <c r="N72" s="339"/>
      <c r="O72" s="339"/>
      <c r="P72" s="339"/>
    </row>
    <row r="73" spans="2:16" x14ac:dyDescent="0.35">
      <c r="B73" s="54"/>
      <c r="C73" s="64"/>
      <c r="D73" s="64"/>
      <c r="E73" s="64"/>
      <c r="F73" s="64"/>
      <c r="G73" s="64"/>
      <c r="H73" s="64"/>
      <c r="I73" s="64"/>
      <c r="J73" s="64"/>
      <c r="K73" s="64"/>
      <c r="L73" s="64"/>
      <c r="M73" s="64"/>
      <c r="N73" s="64"/>
      <c r="O73" s="64"/>
      <c r="P73" s="64"/>
    </row>
    <row r="74" spans="2:16" x14ac:dyDescent="0.35">
      <c r="B74" s="54" t="s">
        <v>45</v>
      </c>
      <c r="C74" s="64"/>
      <c r="D74" s="64"/>
      <c r="E74" s="64"/>
      <c r="F74" s="64"/>
      <c r="G74" s="64"/>
      <c r="H74" s="64"/>
      <c r="I74" s="64"/>
      <c r="J74" s="64"/>
      <c r="K74" s="64"/>
      <c r="L74" s="64"/>
      <c r="M74" s="64"/>
      <c r="N74" s="64"/>
      <c r="O74" s="64"/>
      <c r="P74" s="64"/>
    </row>
    <row r="75" spans="2:16" ht="15.75" customHeight="1" x14ac:dyDescent="0.35">
      <c r="B75" s="54"/>
      <c r="C75" s="64"/>
      <c r="D75" s="64"/>
      <c r="E75" s="64"/>
      <c r="F75" s="64"/>
      <c r="G75" s="64"/>
      <c r="H75" s="64"/>
      <c r="I75" s="64"/>
      <c r="J75" s="64"/>
      <c r="K75" s="64"/>
      <c r="L75" s="64"/>
      <c r="M75" s="64"/>
      <c r="N75" s="64"/>
      <c r="O75" s="64"/>
      <c r="P75" s="64"/>
    </row>
    <row r="76" spans="2:16" ht="159" customHeight="1" x14ac:dyDescent="0.35">
      <c r="B76" s="54"/>
      <c r="C76" s="64"/>
      <c r="D76" s="64"/>
      <c r="E76" s="64"/>
      <c r="F76" s="64"/>
      <c r="G76" s="64"/>
      <c r="H76" s="64"/>
      <c r="I76" s="64"/>
      <c r="J76" s="64"/>
      <c r="K76" s="64"/>
      <c r="L76" s="64"/>
      <c r="M76" s="64"/>
      <c r="N76" s="64"/>
      <c r="O76" s="64"/>
      <c r="P76" s="64"/>
    </row>
    <row r="77" spans="2:16" ht="23.25" customHeight="1" x14ac:dyDescent="0.35">
      <c r="B77" s="54" t="s">
        <v>46</v>
      </c>
      <c r="C77" s="64"/>
      <c r="D77" s="64"/>
      <c r="E77" s="64"/>
      <c r="F77" s="64"/>
      <c r="G77" s="64"/>
      <c r="H77" s="64"/>
      <c r="I77" s="64"/>
      <c r="J77" s="64"/>
      <c r="K77" s="64"/>
      <c r="L77" s="64"/>
      <c r="M77" s="64"/>
      <c r="N77" s="64"/>
      <c r="O77" s="64"/>
      <c r="P77" s="64"/>
    </row>
    <row r="78" spans="2:16" ht="41.25" customHeight="1" x14ac:dyDescent="0.35">
      <c r="B78" s="339" t="s">
        <v>47</v>
      </c>
      <c r="C78" s="339"/>
      <c r="D78" s="339"/>
      <c r="E78" s="339"/>
      <c r="F78" s="339"/>
      <c r="G78" s="339"/>
      <c r="H78" s="339"/>
      <c r="I78" s="339"/>
      <c r="J78" s="339"/>
      <c r="K78" s="339"/>
      <c r="L78" s="339"/>
      <c r="M78" s="339"/>
      <c r="N78" s="339"/>
      <c r="O78" s="339"/>
      <c r="P78" s="339"/>
    </row>
    <row r="79" spans="2:16" x14ac:dyDescent="0.35">
      <c r="B79" s="54" t="s">
        <v>48</v>
      </c>
      <c r="C79" s="64"/>
      <c r="D79" s="64"/>
      <c r="E79" s="64"/>
      <c r="F79" s="64"/>
      <c r="G79" s="64"/>
      <c r="H79" s="64"/>
      <c r="I79" s="64"/>
      <c r="J79" s="64"/>
      <c r="K79" s="64"/>
      <c r="L79" s="64"/>
      <c r="M79" s="64"/>
      <c r="N79" s="64"/>
      <c r="O79" s="64"/>
      <c r="P79" s="64"/>
    </row>
    <row r="80" spans="2:16" x14ac:dyDescent="0.35">
      <c r="B80" s="54" t="s">
        <v>49</v>
      </c>
      <c r="C80" s="64"/>
      <c r="D80" s="64"/>
      <c r="E80" s="64"/>
      <c r="F80" s="64"/>
      <c r="G80" s="64"/>
      <c r="H80" s="64"/>
      <c r="I80" s="64"/>
      <c r="J80" s="64"/>
      <c r="K80" s="64"/>
      <c r="L80" s="64"/>
      <c r="M80" s="64"/>
      <c r="N80" s="64"/>
      <c r="O80" s="64"/>
      <c r="P80" s="64"/>
    </row>
    <row r="81" spans="2:16" x14ac:dyDescent="0.35">
      <c r="B81" s="54" t="s">
        <v>50</v>
      </c>
      <c r="C81" s="64"/>
      <c r="D81" s="64"/>
      <c r="E81" s="64"/>
      <c r="F81" s="64"/>
      <c r="G81" s="64"/>
      <c r="H81" s="64"/>
      <c r="I81" s="64"/>
      <c r="J81" s="64"/>
      <c r="K81" s="64"/>
      <c r="L81" s="64"/>
      <c r="M81" s="64"/>
      <c r="N81" s="64"/>
      <c r="O81" s="64"/>
      <c r="P81" s="64"/>
    </row>
    <row r="82" spans="2:16" x14ac:dyDescent="0.35">
      <c r="B82" s="54" t="s">
        <v>51</v>
      </c>
      <c r="C82" s="64"/>
      <c r="D82" s="64"/>
      <c r="E82" s="64"/>
      <c r="F82" s="64"/>
      <c r="G82" s="64"/>
      <c r="H82" s="64"/>
      <c r="I82" s="64"/>
      <c r="J82" s="64"/>
      <c r="K82" s="64"/>
      <c r="L82" s="64"/>
      <c r="M82" s="64"/>
      <c r="N82" s="64"/>
      <c r="O82" s="64"/>
      <c r="P82" s="64"/>
    </row>
    <row r="83" spans="2:16" x14ac:dyDescent="0.35">
      <c r="B83" s="54" t="s">
        <v>52</v>
      </c>
      <c r="C83" s="64"/>
      <c r="D83" s="64"/>
      <c r="E83" s="64"/>
      <c r="F83" s="64"/>
      <c r="G83" s="64"/>
      <c r="H83" s="64"/>
      <c r="I83" s="64"/>
      <c r="J83" s="64"/>
      <c r="K83" s="64"/>
      <c r="L83" s="64"/>
      <c r="M83" s="64"/>
      <c r="N83" s="64"/>
      <c r="O83" s="64"/>
      <c r="P83" s="64"/>
    </row>
    <row r="84" spans="2:16" x14ac:dyDescent="0.35">
      <c r="B84" s="54"/>
      <c r="C84" s="64"/>
      <c r="D84" s="64"/>
      <c r="E84" s="64"/>
      <c r="F84" s="64"/>
      <c r="G84" s="64"/>
      <c r="H84" s="64"/>
      <c r="I84" s="64"/>
      <c r="J84" s="64"/>
      <c r="K84" s="64"/>
      <c r="L84" s="64"/>
      <c r="M84" s="64"/>
      <c r="N84" s="64"/>
      <c r="O84" s="64"/>
      <c r="P84" s="64"/>
    </row>
    <row r="85" spans="2:16" x14ac:dyDescent="0.35">
      <c r="B85" s="54"/>
      <c r="C85" s="64"/>
      <c r="D85" s="64"/>
      <c r="E85" s="64"/>
      <c r="F85" s="64"/>
      <c r="G85" s="64"/>
      <c r="H85" s="64"/>
      <c r="I85" s="64"/>
      <c r="J85" s="64"/>
      <c r="K85" s="64"/>
      <c r="L85" s="64"/>
      <c r="M85" s="64"/>
      <c r="N85" s="64"/>
      <c r="O85" s="64"/>
      <c r="P85" s="64"/>
    </row>
    <row r="86" spans="2:16" x14ac:dyDescent="0.35">
      <c r="B86" s="54"/>
      <c r="C86" s="64"/>
      <c r="D86" s="64"/>
      <c r="E86" s="64"/>
      <c r="F86" s="64"/>
      <c r="G86" s="64"/>
      <c r="H86" s="64"/>
      <c r="I86" s="64"/>
      <c r="J86" s="64"/>
      <c r="K86" s="64"/>
      <c r="L86" s="64"/>
      <c r="M86" s="64"/>
      <c r="N86" s="64"/>
      <c r="O86" s="64"/>
      <c r="P86" s="64"/>
    </row>
    <row r="87" spans="2:16" x14ac:dyDescent="0.35">
      <c r="B87" s="54" t="s">
        <v>53</v>
      </c>
      <c r="C87" s="64"/>
      <c r="D87" s="64"/>
      <c r="E87" s="64"/>
      <c r="F87" s="64"/>
      <c r="G87" s="64"/>
      <c r="H87" s="64"/>
      <c r="I87" s="64"/>
      <c r="J87" s="64"/>
      <c r="K87" s="64"/>
      <c r="L87" s="64"/>
      <c r="M87" s="64"/>
      <c r="N87" s="64"/>
      <c r="O87" s="64"/>
      <c r="P87" s="64"/>
    </row>
    <row r="88" spans="2:16" x14ac:dyDescent="0.35">
      <c r="B88" s="54" t="s">
        <v>54</v>
      </c>
      <c r="C88" s="64"/>
      <c r="D88" s="64"/>
      <c r="E88" s="64"/>
      <c r="F88" s="64"/>
      <c r="G88" s="64"/>
      <c r="H88" s="64"/>
      <c r="I88" s="64"/>
      <c r="J88" s="64"/>
      <c r="K88" s="64"/>
      <c r="L88" s="64"/>
      <c r="M88" s="64"/>
      <c r="N88" s="64"/>
      <c r="O88" s="64"/>
      <c r="P88" s="64"/>
    </row>
    <row r="89" spans="2:16" x14ac:dyDescent="0.35">
      <c r="B89" s="54" t="s">
        <v>55</v>
      </c>
      <c r="C89" s="64"/>
      <c r="D89" s="64"/>
      <c r="E89" s="64"/>
      <c r="F89" s="64"/>
      <c r="G89" s="64"/>
      <c r="H89" s="64"/>
      <c r="I89" s="64"/>
      <c r="J89" s="64"/>
      <c r="K89" s="64"/>
      <c r="L89" s="64"/>
      <c r="M89" s="64"/>
      <c r="N89" s="64"/>
      <c r="O89" s="64"/>
      <c r="P89" s="64"/>
    </row>
    <row r="90" spans="2:16" x14ac:dyDescent="0.35">
      <c r="B90" s="54" t="s">
        <v>56</v>
      </c>
      <c r="C90" s="64"/>
      <c r="D90" s="64"/>
      <c r="E90" s="64"/>
      <c r="F90" s="64"/>
      <c r="G90" s="64"/>
      <c r="H90" s="64"/>
      <c r="I90" s="64"/>
      <c r="J90" s="64"/>
      <c r="K90" s="64"/>
      <c r="L90" s="64"/>
      <c r="M90" s="64"/>
      <c r="N90" s="64"/>
      <c r="O90" s="64"/>
      <c r="P90" s="64"/>
    </row>
    <row r="91" spans="2:16" x14ac:dyDescent="0.35">
      <c r="B91" s="54" t="s">
        <v>57</v>
      </c>
      <c r="C91" s="64"/>
      <c r="D91" s="64"/>
      <c r="E91" s="64"/>
      <c r="F91" s="64"/>
      <c r="G91" s="64"/>
      <c r="H91" s="64"/>
      <c r="I91" s="64"/>
      <c r="J91" s="64"/>
      <c r="K91" s="64"/>
      <c r="L91" s="64"/>
      <c r="M91" s="64"/>
      <c r="N91" s="64"/>
      <c r="O91" s="64"/>
      <c r="P91" s="64"/>
    </row>
    <row r="92" spans="2:16" ht="45.75" customHeight="1" x14ac:dyDescent="0.35">
      <c r="B92" s="339" t="s">
        <v>58</v>
      </c>
      <c r="C92" s="339"/>
      <c r="D92" s="339"/>
      <c r="E92" s="339"/>
      <c r="F92" s="339"/>
      <c r="G92" s="339"/>
      <c r="H92" s="339"/>
      <c r="I92" s="339"/>
      <c r="J92" s="339"/>
      <c r="K92" s="339"/>
      <c r="L92" s="339"/>
      <c r="M92" s="339"/>
      <c r="N92" s="339"/>
      <c r="O92" s="339"/>
      <c r="P92" s="339"/>
    </row>
    <row r="93" spans="2:16" x14ac:dyDescent="0.35">
      <c r="B93" s="47" t="s">
        <v>59</v>
      </c>
      <c r="C93" s="64"/>
      <c r="D93" s="64"/>
      <c r="E93" s="64"/>
      <c r="F93" s="64"/>
      <c r="G93" s="64"/>
      <c r="H93" s="64"/>
      <c r="I93" s="64"/>
      <c r="J93" s="64"/>
      <c r="K93" s="64"/>
      <c r="L93" s="64"/>
      <c r="M93" s="64"/>
      <c r="N93" s="64"/>
      <c r="O93" s="64"/>
      <c r="P93" s="64"/>
    </row>
    <row r="94" spans="2:16" x14ac:dyDescent="0.35">
      <c r="B94" s="54"/>
      <c r="C94" s="64"/>
      <c r="D94" s="64"/>
      <c r="E94" s="64"/>
      <c r="F94" s="64"/>
      <c r="G94" s="64"/>
      <c r="H94" s="64"/>
      <c r="I94" s="64"/>
      <c r="J94" s="64"/>
      <c r="K94" s="64"/>
      <c r="L94" s="64"/>
      <c r="M94" s="64"/>
      <c r="N94" s="64"/>
      <c r="O94" s="64"/>
      <c r="P94" s="64"/>
    </row>
    <row r="95" spans="2:16" ht="51.75" customHeight="1" x14ac:dyDescent="0.35">
      <c r="B95" s="339" t="s">
        <v>60</v>
      </c>
      <c r="C95" s="339"/>
      <c r="D95" s="339"/>
      <c r="E95" s="339"/>
      <c r="F95" s="339"/>
      <c r="G95" s="339"/>
      <c r="H95" s="339"/>
      <c r="I95" s="339"/>
      <c r="J95" s="339"/>
      <c r="K95" s="339"/>
      <c r="L95" s="339"/>
      <c r="M95" s="339"/>
      <c r="N95" s="339"/>
      <c r="O95" s="339"/>
      <c r="P95" s="339"/>
    </row>
    <row r="96" spans="2:16" x14ac:dyDescent="0.35">
      <c r="B96" s="64"/>
      <c r="C96" s="64"/>
      <c r="D96" s="64"/>
      <c r="E96" s="64"/>
      <c r="F96" s="64"/>
      <c r="G96" s="64"/>
      <c r="H96" s="64"/>
      <c r="I96" s="64"/>
      <c r="J96" s="64"/>
      <c r="K96" s="64"/>
      <c r="L96" s="64"/>
      <c r="M96" s="64"/>
      <c r="N96" s="64"/>
      <c r="O96" s="64"/>
      <c r="P96" s="64"/>
    </row>
  </sheetData>
  <sheetProtection sheet="1" objects="1" scenarios="1"/>
  <mergeCells count="33">
    <mergeCell ref="B95:P95"/>
    <mergeCell ref="B1:P1"/>
    <mergeCell ref="B53:P53"/>
    <mergeCell ref="B54:P54"/>
    <mergeCell ref="B55:P55"/>
    <mergeCell ref="B58:P58"/>
    <mergeCell ref="B62:P62"/>
    <mergeCell ref="B72:P72"/>
    <mergeCell ref="B42:P42"/>
    <mergeCell ref="B44:P44"/>
    <mergeCell ref="B92:P92"/>
    <mergeCell ref="B10:P10"/>
    <mergeCell ref="B23:O23"/>
    <mergeCell ref="B40:P40"/>
    <mergeCell ref="B11:P11"/>
    <mergeCell ref="B12:P12"/>
    <mergeCell ref="B19:P19"/>
    <mergeCell ref="B21:P21"/>
    <mergeCell ref="B31:P31"/>
    <mergeCell ref="B32:P32"/>
    <mergeCell ref="B45:P45"/>
    <mergeCell ref="B33:P33"/>
    <mergeCell ref="B47:P47"/>
    <mergeCell ref="B35:P35"/>
    <mergeCell ref="B37:P37"/>
    <mergeCell ref="B39:P39"/>
    <mergeCell ref="B78:P78"/>
    <mergeCell ref="B3:P3"/>
    <mergeCell ref="B5:P5"/>
    <mergeCell ref="B7:P7"/>
    <mergeCell ref="B8:P8"/>
    <mergeCell ref="B9:P9"/>
    <mergeCell ref="B6:P6"/>
  </mergeCells>
  <printOptions horizontalCentered="1"/>
  <pageMargins left="0.25" right="0.25" top="0.25" bottom="0.25" header="0.3" footer="0.3"/>
  <pageSetup fitToHeight="0"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784F7-06AE-4828-8CFD-425F1F436B43}">
  <sheetPr>
    <pageSetUpPr fitToPage="1"/>
  </sheetPr>
  <dimension ref="A1:T42"/>
  <sheetViews>
    <sheetView zoomScaleNormal="100" zoomScaleSheetLayoutView="100" workbookViewId="0">
      <selection activeCell="A6" sqref="A6"/>
    </sheetView>
  </sheetViews>
  <sheetFormatPr defaultColWidth="9.08984375" defaultRowHeight="14.5" x14ac:dyDescent="0.35"/>
  <cols>
    <col min="1" max="1" width="39.36328125" style="8" customWidth="1"/>
    <col min="2" max="2" width="24.90625" style="8" customWidth="1"/>
    <col min="3" max="3" width="16.453125" style="8" customWidth="1"/>
    <col min="4" max="4" width="14.54296875" style="8" customWidth="1"/>
    <col min="5" max="5" width="12.453125" style="8" customWidth="1"/>
    <col min="6" max="6" width="8.6328125" style="8" customWidth="1"/>
    <col min="7" max="7" width="16.36328125" style="8" customWidth="1"/>
    <col min="8" max="8" width="2.90625" style="8" customWidth="1"/>
    <col min="9" max="13" width="9.08984375" style="8"/>
    <col min="14" max="14" width="10.453125" style="8" customWidth="1"/>
    <col min="15" max="17" width="9.08984375" style="8"/>
    <col min="18" max="18" width="16.90625" style="8" customWidth="1"/>
    <col min="19" max="19" width="9.08984375" style="8"/>
    <col min="20" max="20" width="10.90625" style="8" customWidth="1"/>
    <col min="21" max="16384" width="9.08984375" style="8"/>
  </cols>
  <sheetData>
    <row r="1" spans="1:20" ht="24" customHeight="1" x14ac:dyDescent="0.35">
      <c r="A1" s="480" t="s">
        <v>236</v>
      </c>
      <c r="B1" s="480"/>
      <c r="C1" s="480"/>
      <c r="D1" s="480"/>
      <c r="E1" s="480"/>
      <c r="F1" s="480"/>
      <c r="G1" s="8">
        <f>+'Section A'!B2</f>
        <v>0</v>
      </c>
    </row>
    <row r="2" spans="1:20" ht="89.25" customHeight="1" x14ac:dyDescent="0.35">
      <c r="A2" s="485" t="s">
        <v>263</v>
      </c>
      <c r="B2" s="485"/>
      <c r="C2" s="485"/>
      <c r="D2" s="485"/>
      <c r="E2" s="485"/>
      <c r="F2" s="485"/>
      <c r="G2" s="485"/>
      <c r="H2" s="16"/>
      <c r="I2" s="16"/>
    </row>
    <row r="3" spans="1:20" ht="30" customHeight="1" x14ac:dyDescent="0.35">
      <c r="A3" s="488" t="s">
        <v>264</v>
      </c>
      <c r="B3" s="488"/>
      <c r="C3" s="488"/>
      <c r="D3" s="488"/>
      <c r="E3" s="488"/>
      <c r="F3" s="488"/>
      <c r="G3" s="488"/>
      <c r="H3" s="16"/>
      <c r="I3" s="16"/>
    </row>
    <row r="4" spans="1:20" x14ac:dyDescent="0.35">
      <c r="B4" s="16"/>
      <c r="C4" s="16"/>
      <c r="D4" s="16"/>
      <c r="E4" s="16"/>
      <c r="F4" s="16"/>
      <c r="G4" s="16"/>
      <c r="H4" s="16"/>
      <c r="I4" s="16"/>
    </row>
    <row r="5" spans="1:20" x14ac:dyDescent="0.35">
      <c r="A5" s="331" t="s">
        <v>265</v>
      </c>
      <c r="B5" s="331" t="s">
        <v>266</v>
      </c>
      <c r="C5" s="226" t="s">
        <v>267</v>
      </c>
      <c r="D5" s="226" t="s">
        <v>268</v>
      </c>
      <c r="E5" s="226" t="s">
        <v>269</v>
      </c>
      <c r="F5" s="226" t="s">
        <v>270</v>
      </c>
      <c r="G5" s="331" t="s">
        <v>271</v>
      </c>
      <c r="H5" s="16"/>
      <c r="I5" s="16"/>
    </row>
    <row r="6" spans="1:20" s="104" customFormat="1" x14ac:dyDescent="0.35">
      <c r="A6" s="219"/>
      <c r="B6" s="219"/>
      <c r="C6" s="94"/>
      <c r="D6" s="102"/>
      <c r="E6" s="102"/>
      <c r="F6" s="102"/>
      <c r="G6" s="82">
        <f>ROUND(+C6*E6*F6,0)</f>
        <v>0</v>
      </c>
      <c r="H6" s="128"/>
      <c r="I6" s="128"/>
    </row>
    <row r="7" spans="1:20" s="104" customFormat="1" x14ac:dyDescent="0.35">
      <c r="A7" s="219"/>
      <c r="B7" s="219"/>
      <c r="C7" s="94"/>
      <c r="D7" s="102"/>
      <c r="E7" s="102"/>
      <c r="F7" s="102"/>
      <c r="G7" s="82">
        <f t="shared" ref="G7:G16" si="0">ROUND(+C7*E7*F7,0)</f>
        <v>0</v>
      </c>
      <c r="H7" s="128"/>
      <c r="I7" s="128"/>
    </row>
    <row r="8" spans="1:20" s="104" customFormat="1" x14ac:dyDescent="0.35">
      <c r="A8" s="219"/>
      <c r="B8" s="219"/>
      <c r="C8" s="94"/>
      <c r="D8" s="102"/>
      <c r="E8" s="102"/>
      <c r="F8" s="102"/>
      <c r="G8" s="82">
        <f t="shared" si="0"/>
        <v>0</v>
      </c>
      <c r="H8" s="128"/>
      <c r="I8" s="128"/>
    </row>
    <row r="9" spans="1:20" s="104" customFormat="1" x14ac:dyDescent="0.35">
      <c r="A9" s="219"/>
      <c r="B9" s="219"/>
      <c r="C9" s="94"/>
      <c r="D9" s="102"/>
      <c r="E9" s="102"/>
      <c r="F9" s="102"/>
      <c r="G9" s="82">
        <f t="shared" si="0"/>
        <v>0</v>
      </c>
      <c r="H9" s="128"/>
      <c r="I9" s="128"/>
    </row>
    <row r="10" spans="1:20" s="104" customFormat="1" x14ac:dyDescent="0.35">
      <c r="A10" s="219"/>
      <c r="B10" s="219"/>
      <c r="C10" s="94"/>
      <c r="D10" s="102"/>
      <c r="E10" s="102"/>
      <c r="F10" s="102"/>
      <c r="G10" s="82">
        <f t="shared" si="0"/>
        <v>0</v>
      </c>
      <c r="H10" s="128"/>
      <c r="I10" s="128"/>
    </row>
    <row r="11" spans="1:20" s="104" customFormat="1" x14ac:dyDescent="0.35">
      <c r="A11" s="219"/>
      <c r="B11" s="219"/>
      <c r="C11" s="94"/>
      <c r="D11" s="102"/>
      <c r="E11" s="102"/>
      <c r="F11" s="102"/>
      <c r="G11" s="82">
        <f t="shared" si="0"/>
        <v>0</v>
      </c>
      <c r="H11" s="128"/>
      <c r="I11" s="128"/>
    </row>
    <row r="12" spans="1:20" s="104" customFormat="1" x14ac:dyDescent="0.35">
      <c r="A12" s="219"/>
      <c r="B12" s="219"/>
      <c r="C12" s="94"/>
      <c r="D12" s="102"/>
      <c r="E12" s="102"/>
      <c r="F12" s="102"/>
      <c r="G12" s="82">
        <f t="shared" si="0"/>
        <v>0</v>
      </c>
      <c r="H12" s="128"/>
      <c r="I12" s="128"/>
    </row>
    <row r="13" spans="1:20" s="104" customFormat="1" x14ac:dyDescent="0.35">
      <c r="A13" s="189"/>
      <c r="B13" s="189"/>
      <c r="C13" s="94"/>
      <c r="D13" s="102"/>
      <c r="E13" s="102"/>
      <c r="F13" s="102"/>
      <c r="G13" s="82">
        <f t="shared" si="0"/>
        <v>0</v>
      </c>
      <c r="H13" s="93"/>
      <c r="I13" s="93"/>
    </row>
    <row r="14" spans="1:20" s="104" customFormat="1" x14ac:dyDescent="0.35">
      <c r="A14" s="189"/>
      <c r="B14" s="189"/>
      <c r="C14" s="94"/>
      <c r="D14" s="102"/>
      <c r="E14" s="102"/>
      <c r="F14" s="102"/>
      <c r="G14" s="82">
        <f t="shared" si="0"/>
        <v>0</v>
      </c>
      <c r="I14" s="93"/>
    </row>
    <row r="15" spans="1:20" s="104" customFormat="1" x14ac:dyDescent="0.35">
      <c r="A15" s="189"/>
      <c r="B15" s="189"/>
      <c r="C15" s="94"/>
      <c r="D15" s="102"/>
      <c r="E15" s="102"/>
      <c r="F15" s="102"/>
      <c r="G15" s="82">
        <f t="shared" si="0"/>
        <v>0</v>
      </c>
      <c r="I15" s="93"/>
    </row>
    <row r="16" spans="1:20" s="104" customFormat="1" x14ac:dyDescent="0.35">
      <c r="A16" s="189"/>
      <c r="B16" s="189"/>
      <c r="C16" s="94"/>
      <c r="D16" s="102"/>
      <c r="E16" s="102"/>
      <c r="F16" s="102"/>
      <c r="G16" s="82">
        <f t="shared" si="0"/>
        <v>0</v>
      </c>
      <c r="I16" s="93"/>
      <c r="N16" s="489"/>
      <c r="O16" s="489"/>
      <c r="P16" s="121"/>
      <c r="Q16" s="489"/>
      <c r="R16" s="489"/>
      <c r="S16" s="93"/>
      <c r="T16" s="121"/>
    </row>
    <row r="17" spans="1:20" s="104" customFormat="1" x14ac:dyDescent="0.35">
      <c r="A17" s="219"/>
      <c r="B17" s="219"/>
      <c r="C17" s="94"/>
      <c r="D17" s="102"/>
      <c r="E17" s="102"/>
      <c r="F17" s="102"/>
      <c r="G17" s="82">
        <f>ROUND(+C17*E17*F17,0)</f>
        <v>0</v>
      </c>
      <c r="H17" s="128"/>
      <c r="I17" s="128"/>
    </row>
    <row r="18" spans="1:20" s="104" customFormat="1" x14ac:dyDescent="0.35">
      <c r="A18" s="219"/>
      <c r="B18" s="219"/>
      <c r="C18" s="94"/>
      <c r="D18" s="102"/>
      <c r="E18" s="102"/>
      <c r="F18" s="102"/>
      <c r="G18" s="82">
        <f t="shared" ref="G18:G26" si="1">ROUND(+C18*E18*F18,0)</f>
        <v>0</v>
      </c>
      <c r="H18" s="128"/>
      <c r="I18" s="128"/>
    </row>
    <row r="19" spans="1:20" s="104" customFormat="1" x14ac:dyDescent="0.35">
      <c r="A19" s="219"/>
      <c r="B19" s="219"/>
      <c r="C19" s="94"/>
      <c r="D19" s="102"/>
      <c r="E19" s="102"/>
      <c r="F19" s="102"/>
      <c r="G19" s="82">
        <f t="shared" si="1"/>
        <v>0</v>
      </c>
      <c r="H19" s="128"/>
      <c r="I19" s="128"/>
    </row>
    <row r="20" spans="1:20" s="104" customFormat="1" x14ac:dyDescent="0.35">
      <c r="A20" s="219"/>
      <c r="B20" s="219"/>
      <c r="C20" s="94"/>
      <c r="D20" s="102"/>
      <c r="E20" s="102"/>
      <c r="F20" s="102"/>
      <c r="G20" s="82">
        <f t="shared" si="1"/>
        <v>0</v>
      </c>
      <c r="H20" s="128"/>
      <c r="I20" s="128"/>
    </row>
    <row r="21" spans="1:20" s="104" customFormat="1" x14ac:dyDescent="0.35">
      <c r="A21" s="219"/>
      <c r="B21" s="219"/>
      <c r="C21" s="94"/>
      <c r="D21" s="102"/>
      <c r="E21" s="102"/>
      <c r="F21" s="102"/>
      <c r="G21" s="82">
        <f t="shared" si="1"/>
        <v>0</v>
      </c>
      <c r="H21" s="128"/>
      <c r="I21" s="128"/>
    </row>
    <row r="22" spans="1:20" s="104" customFormat="1" x14ac:dyDescent="0.35">
      <c r="A22" s="219"/>
      <c r="B22" s="219"/>
      <c r="C22" s="94"/>
      <c r="D22" s="102"/>
      <c r="E22" s="102"/>
      <c r="F22" s="102"/>
      <c r="G22" s="82">
        <f t="shared" si="1"/>
        <v>0</v>
      </c>
      <c r="H22" s="128"/>
      <c r="I22" s="128"/>
    </row>
    <row r="23" spans="1:20" s="104" customFormat="1" x14ac:dyDescent="0.35">
      <c r="A23" s="219"/>
      <c r="B23" s="219"/>
      <c r="C23" s="94"/>
      <c r="D23" s="102"/>
      <c r="E23" s="102"/>
      <c r="F23" s="102"/>
      <c r="G23" s="82">
        <f t="shared" si="1"/>
        <v>0</v>
      </c>
      <c r="H23" s="128"/>
      <c r="I23" s="128"/>
    </row>
    <row r="24" spans="1:20" s="104" customFormat="1" x14ac:dyDescent="0.35">
      <c r="A24" s="189"/>
      <c r="B24" s="189"/>
      <c r="C24" s="94"/>
      <c r="D24" s="102"/>
      <c r="E24" s="102"/>
      <c r="F24" s="102"/>
      <c r="G24" s="82">
        <f t="shared" si="1"/>
        <v>0</v>
      </c>
      <c r="H24" s="93"/>
      <c r="I24" s="93"/>
    </row>
    <row r="25" spans="1:20" s="104" customFormat="1" x14ac:dyDescent="0.35">
      <c r="A25" s="189"/>
      <c r="B25" s="189"/>
      <c r="C25" s="94"/>
      <c r="D25" s="102"/>
      <c r="E25" s="102"/>
      <c r="F25" s="102"/>
      <c r="G25" s="82">
        <f t="shared" si="1"/>
        <v>0</v>
      </c>
      <c r="I25" s="93"/>
    </row>
    <row r="26" spans="1:20" s="104" customFormat="1" x14ac:dyDescent="0.35">
      <c r="A26" s="189"/>
      <c r="B26" s="189"/>
      <c r="C26" s="94"/>
      <c r="D26" s="102"/>
      <c r="E26" s="102"/>
      <c r="F26" s="102"/>
      <c r="G26" s="305">
        <f t="shared" si="1"/>
        <v>0</v>
      </c>
      <c r="I26" s="93"/>
    </row>
    <row r="27" spans="1:20" s="104" customFormat="1" x14ac:dyDescent="0.35">
      <c r="A27" s="189"/>
      <c r="B27" s="189"/>
      <c r="C27" s="105"/>
      <c r="F27" s="278" t="s">
        <v>247</v>
      </c>
      <c r="G27" s="279">
        <f>SUM(G6:G26)</f>
        <v>0</v>
      </c>
      <c r="I27" s="93"/>
      <c r="N27" s="489"/>
      <c r="O27" s="489"/>
      <c r="P27" s="121"/>
      <c r="Q27" s="489"/>
      <c r="R27" s="489"/>
      <c r="S27" s="93"/>
      <c r="T27" s="121"/>
    </row>
    <row r="28" spans="1:20" s="104" customFormat="1" x14ac:dyDescent="0.35">
      <c r="A28" s="189"/>
      <c r="B28" s="189"/>
      <c r="C28" s="105"/>
      <c r="G28" s="108"/>
      <c r="I28" s="93"/>
      <c r="N28" s="489"/>
      <c r="O28" s="489"/>
      <c r="P28" s="121"/>
      <c r="Q28" s="489"/>
      <c r="R28" s="489"/>
      <c r="S28" s="93"/>
      <c r="T28" s="121"/>
    </row>
    <row r="29" spans="1:20" s="104" customFormat="1" x14ac:dyDescent="0.35">
      <c r="A29" s="189"/>
      <c r="B29" s="189"/>
      <c r="C29" s="94"/>
      <c r="D29" s="102"/>
      <c r="E29" s="102"/>
      <c r="F29" s="102"/>
      <c r="G29" s="82">
        <f>ROUND(+C29*E29*F29,0)</f>
        <v>0</v>
      </c>
      <c r="I29" s="93"/>
      <c r="N29" s="332"/>
      <c r="O29" s="332"/>
      <c r="P29" s="121"/>
      <c r="Q29" s="332"/>
      <c r="R29" s="332"/>
      <c r="S29" s="93"/>
      <c r="T29" s="121"/>
    </row>
    <row r="30" spans="1:20" s="104" customFormat="1" x14ac:dyDescent="0.35">
      <c r="A30" s="189"/>
      <c r="B30" s="189"/>
      <c r="C30" s="94"/>
      <c r="D30" s="102"/>
      <c r="E30" s="102"/>
      <c r="F30" s="102"/>
      <c r="G30" s="82">
        <f>ROUND(+C30*E30*F30,0)</f>
        <v>0</v>
      </c>
      <c r="I30" s="93"/>
      <c r="N30" s="493"/>
      <c r="O30" s="494"/>
      <c r="P30" s="333"/>
      <c r="Q30" s="495"/>
      <c r="R30" s="495"/>
      <c r="S30" s="93"/>
      <c r="T30" s="335"/>
    </row>
    <row r="31" spans="1:20" s="104" customFormat="1" x14ac:dyDescent="0.35">
      <c r="A31" s="189"/>
      <c r="B31" s="189"/>
      <c r="C31" s="94"/>
      <c r="D31" s="102"/>
      <c r="E31" s="102"/>
      <c r="F31" s="102"/>
      <c r="G31" s="82">
        <f>ROUND(+C31*E31*F31,0)</f>
        <v>0</v>
      </c>
      <c r="I31" s="93"/>
      <c r="N31" s="489"/>
      <c r="O31" s="489"/>
      <c r="P31" s="121"/>
      <c r="Q31" s="489"/>
      <c r="R31" s="489"/>
      <c r="S31" s="93"/>
      <c r="T31" s="121"/>
    </row>
    <row r="32" spans="1:20" s="104" customFormat="1" x14ac:dyDescent="0.35">
      <c r="A32" s="189"/>
      <c r="B32" s="189"/>
      <c r="C32" s="94"/>
      <c r="D32" s="102"/>
      <c r="E32" s="102"/>
      <c r="F32" s="102"/>
      <c r="G32" s="82">
        <f>ROUND(+C32*E32*F32,0)</f>
        <v>0</v>
      </c>
      <c r="I32" s="93"/>
      <c r="N32" s="332"/>
      <c r="O32" s="332"/>
      <c r="P32" s="121"/>
      <c r="Q32" s="332"/>
      <c r="R32" s="332"/>
      <c r="S32" s="93"/>
      <c r="T32" s="121"/>
    </row>
    <row r="33" spans="1:20" s="104" customFormat="1" x14ac:dyDescent="0.35">
      <c r="A33" s="189"/>
      <c r="B33" s="189"/>
      <c r="C33" s="94"/>
      <c r="D33" s="102"/>
      <c r="E33" s="102"/>
      <c r="F33" s="102"/>
      <c r="G33" s="305">
        <f>ROUND(+C33*E33*F33,0)</f>
        <v>0</v>
      </c>
      <c r="I33" s="93"/>
      <c r="N33" s="493"/>
      <c r="O33" s="494"/>
      <c r="P33" s="333"/>
      <c r="Q33" s="495"/>
      <c r="R33" s="495"/>
      <c r="S33" s="93"/>
      <c r="T33" s="335"/>
    </row>
    <row r="34" spans="1:20" x14ac:dyDescent="0.35">
      <c r="F34" s="278" t="s">
        <v>248</v>
      </c>
      <c r="G34" s="279">
        <f>SUM(G28:G33)</f>
        <v>0</v>
      </c>
    </row>
    <row r="35" spans="1:20" x14ac:dyDescent="0.35">
      <c r="F35" s="19"/>
      <c r="G35" s="81"/>
    </row>
    <row r="36" spans="1:20" x14ac:dyDescent="0.35">
      <c r="E36" s="336"/>
      <c r="F36" s="336" t="s">
        <v>272</v>
      </c>
      <c r="G36" s="80">
        <f>+G34+G27</f>
        <v>0</v>
      </c>
      <c r="I36" s="142" t="s">
        <v>250</v>
      </c>
    </row>
    <row r="37" spans="1:20" s="104" customFormat="1" x14ac:dyDescent="0.35">
      <c r="C37" s="105"/>
      <c r="G37" s="105"/>
    </row>
    <row r="38" spans="1:20" s="104" customFormat="1" x14ac:dyDescent="0.35">
      <c r="A38" s="109" t="s">
        <v>273</v>
      </c>
      <c r="B38" s="110"/>
      <c r="C38" s="110"/>
      <c r="D38" s="110"/>
      <c r="E38" s="110"/>
      <c r="F38" s="110"/>
      <c r="G38" s="129"/>
      <c r="I38" s="143" t="s">
        <v>252</v>
      </c>
    </row>
    <row r="39" spans="1:20" s="104" customFormat="1" ht="45" customHeight="1" x14ac:dyDescent="0.35">
      <c r="A39" s="490"/>
      <c r="B39" s="491"/>
      <c r="C39" s="491"/>
      <c r="D39" s="491"/>
      <c r="E39" s="491"/>
      <c r="F39" s="491"/>
      <c r="G39" s="492"/>
      <c r="I39" s="482" t="s">
        <v>253</v>
      </c>
      <c r="J39" s="482"/>
      <c r="K39" s="482"/>
      <c r="L39" s="482"/>
      <c r="M39" s="482"/>
      <c r="N39" s="482"/>
      <c r="O39" s="482"/>
      <c r="P39" s="482"/>
      <c r="Q39" s="482"/>
    </row>
    <row r="41" spans="1:20" s="104" customFormat="1" x14ac:dyDescent="0.35">
      <c r="A41" s="109" t="s">
        <v>274</v>
      </c>
      <c r="B41" s="113"/>
      <c r="C41" s="114"/>
      <c r="D41" s="114"/>
      <c r="E41" s="114"/>
      <c r="F41" s="114"/>
      <c r="G41" s="130"/>
      <c r="I41" s="143" t="s">
        <v>252</v>
      </c>
    </row>
    <row r="42" spans="1:20" s="104" customFormat="1" ht="45" customHeight="1" x14ac:dyDescent="0.35">
      <c r="A42" s="490"/>
      <c r="B42" s="491"/>
      <c r="C42" s="491"/>
      <c r="D42" s="491"/>
      <c r="E42" s="491"/>
      <c r="F42" s="491"/>
      <c r="G42" s="492"/>
      <c r="I42" s="482" t="s">
        <v>253</v>
      </c>
      <c r="J42" s="482"/>
      <c r="K42" s="482"/>
      <c r="L42" s="482"/>
      <c r="M42" s="482"/>
      <c r="N42" s="482"/>
      <c r="O42" s="482"/>
      <c r="P42" s="482"/>
      <c r="Q42" s="482"/>
    </row>
  </sheetData>
  <sheetProtection password="CB02" sheet="1" formatCells="0" formatRows="0" insertRows="0" deleteRows="0" sort="0"/>
  <mergeCells count="19">
    <mergeCell ref="N28:O28"/>
    <mergeCell ref="Q28:R28"/>
    <mergeCell ref="N31:O31"/>
    <mergeCell ref="Q31:R31"/>
    <mergeCell ref="N27:O27"/>
    <mergeCell ref="Q27:R27"/>
    <mergeCell ref="A42:G42"/>
    <mergeCell ref="A1:F1"/>
    <mergeCell ref="A2:G2"/>
    <mergeCell ref="N16:O16"/>
    <mergeCell ref="Q16:R16"/>
    <mergeCell ref="N30:O30"/>
    <mergeCell ref="Q30:R30"/>
    <mergeCell ref="A39:G39"/>
    <mergeCell ref="I42:Q42"/>
    <mergeCell ref="I39:Q39"/>
    <mergeCell ref="N33:O33"/>
    <mergeCell ref="Q33:R33"/>
    <mergeCell ref="A3:G3"/>
  </mergeCells>
  <printOptions horizontalCentered="1"/>
  <pageMargins left="0.25" right="0.25" top="0.25" bottom="0.25" header="0.3" footer="0.3"/>
  <pageSetup fitToHeight="0" orientation="landscape"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1E9D2-8C81-427A-BF99-E5B507709FA5}">
  <sheetPr>
    <pageSetUpPr fitToPage="1"/>
  </sheetPr>
  <dimension ref="A1:N33"/>
  <sheetViews>
    <sheetView zoomScaleNormal="100" workbookViewId="0">
      <selection activeCell="A6" sqref="A6"/>
    </sheetView>
  </sheetViews>
  <sheetFormatPr defaultColWidth="9.08984375" defaultRowHeight="14.5" x14ac:dyDescent="0.35"/>
  <cols>
    <col min="1" max="1" width="69.6328125" style="8" customWidth="1"/>
    <col min="2" max="3" width="20.54296875" style="8" customWidth="1"/>
    <col min="4" max="4" width="20.36328125" style="8" customWidth="1"/>
    <col min="5" max="5" width="2.54296875" style="8" customWidth="1"/>
    <col min="6" max="13" width="9.08984375" style="8"/>
    <col min="14" max="14" width="9.08984375" style="8" customWidth="1"/>
    <col min="15" max="16384" width="9.08984375" style="8"/>
  </cols>
  <sheetData>
    <row r="1" spans="1:6" ht="27.75" customHeight="1" x14ac:dyDescent="0.35">
      <c r="A1" s="480" t="s">
        <v>236</v>
      </c>
      <c r="B1" s="480"/>
      <c r="C1" s="480"/>
      <c r="D1" s="8">
        <f>+'Section A'!B2</f>
        <v>0</v>
      </c>
    </row>
    <row r="2" spans="1:6" ht="93.75" customHeight="1" x14ac:dyDescent="0.35">
      <c r="A2" s="485" t="s">
        <v>275</v>
      </c>
      <c r="B2" s="485"/>
      <c r="C2" s="485"/>
      <c r="D2" s="485"/>
      <c r="E2" s="16"/>
      <c r="F2" s="16"/>
    </row>
    <row r="3" spans="1:6" ht="30" customHeight="1" x14ac:dyDescent="0.35">
      <c r="A3" s="488" t="s">
        <v>276</v>
      </c>
      <c r="B3" s="488"/>
      <c r="C3" s="488"/>
      <c r="D3" s="488"/>
      <c r="E3" s="16"/>
      <c r="F3" s="16"/>
    </row>
    <row r="4" spans="1:6" ht="9" customHeight="1" x14ac:dyDescent="0.35">
      <c r="A4" s="16"/>
      <c r="B4" s="16"/>
      <c r="C4" s="16"/>
      <c r="D4" s="16"/>
      <c r="E4" s="16"/>
      <c r="F4" s="16"/>
    </row>
    <row r="5" spans="1:6" x14ac:dyDescent="0.35">
      <c r="A5" s="337" t="s">
        <v>277</v>
      </c>
      <c r="B5" s="23" t="s">
        <v>278</v>
      </c>
      <c r="C5" s="23" t="s">
        <v>279</v>
      </c>
      <c r="D5" s="337" t="s">
        <v>280</v>
      </c>
      <c r="E5" s="16"/>
      <c r="F5" s="16"/>
    </row>
    <row r="6" spans="1:6" s="104" customFormat="1" x14ac:dyDescent="0.35">
      <c r="A6" s="219"/>
      <c r="B6" s="186"/>
      <c r="C6" s="94"/>
      <c r="D6" s="82">
        <f t="shared" ref="D6:D11" si="0">ROUND(+B6*C6,0)</f>
        <v>0</v>
      </c>
      <c r="E6" s="128"/>
      <c r="F6" s="128"/>
    </row>
    <row r="7" spans="1:6" s="104" customFormat="1" x14ac:dyDescent="0.35">
      <c r="A7" s="219"/>
      <c r="B7" s="186"/>
      <c r="C7" s="94"/>
      <c r="D7" s="82">
        <f t="shared" si="0"/>
        <v>0</v>
      </c>
      <c r="E7" s="128"/>
      <c r="F7" s="128"/>
    </row>
    <row r="8" spans="1:6" s="104" customFormat="1" x14ac:dyDescent="0.35">
      <c r="A8" s="219"/>
      <c r="B8" s="186"/>
      <c r="C8" s="94"/>
      <c r="D8" s="82">
        <f t="shared" si="0"/>
        <v>0</v>
      </c>
      <c r="E8" s="128"/>
      <c r="F8" s="128"/>
    </row>
    <row r="9" spans="1:6" s="104" customFormat="1" x14ac:dyDescent="0.35">
      <c r="A9" s="219"/>
      <c r="B9" s="186"/>
      <c r="C9" s="94"/>
      <c r="D9" s="82">
        <f t="shared" si="0"/>
        <v>0</v>
      </c>
      <c r="E9" s="128"/>
      <c r="F9" s="128"/>
    </row>
    <row r="10" spans="1:6" s="104" customFormat="1" ht="15" customHeight="1" x14ac:dyDescent="0.35">
      <c r="A10" s="219"/>
      <c r="B10" s="186"/>
      <c r="C10" s="94"/>
      <c r="D10" s="82">
        <f t="shared" si="0"/>
        <v>0</v>
      </c>
      <c r="E10" s="128"/>
      <c r="F10" s="128"/>
    </row>
    <row r="11" spans="1:6" s="104" customFormat="1" x14ac:dyDescent="0.35">
      <c r="A11" s="219"/>
      <c r="B11" s="186"/>
      <c r="C11" s="94"/>
      <c r="D11" s="82">
        <f t="shared" si="0"/>
        <v>0</v>
      </c>
      <c r="E11" s="93"/>
      <c r="F11" s="93"/>
    </row>
    <row r="12" spans="1:6" s="104" customFormat="1" x14ac:dyDescent="0.35">
      <c r="A12" s="219"/>
      <c r="B12" s="186"/>
      <c r="C12" s="94"/>
      <c r="D12" s="82">
        <f t="shared" ref="D12:D17" si="1">ROUND(+B12*C12,0)</f>
        <v>0</v>
      </c>
      <c r="E12" s="128"/>
      <c r="F12" s="128"/>
    </row>
    <row r="13" spans="1:6" s="104" customFormat="1" x14ac:dyDescent="0.35">
      <c r="A13" s="219"/>
      <c r="B13" s="186"/>
      <c r="C13" s="94"/>
      <c r="D13" s="82">
        <f t="shared" si="1"/>
        <v>0</v>
      </c>
      <c r="E13" s="128"/>
      <c r="F13" s="128"/>
    </row>
    <row r="14" spans="1:6" s="104" customFormat="1" x14ac:dyDescent="0.35">
      <c r="A14" s="219"/>
      <c r="B14" s="186"/>
      <c r="C14" s="94"/>
      <c r="D14" s="82">
        <f t="shared" si="1"/>
        <v>0</v>
      </c>
      <c r="E14" s="128"/>
      <c r="F14" s="128"/>
    </row>
    <row r="15" spans="1:6" s="104" customFormat="1" x14ac:dyDescent="0.35">
      <c r="A15" s="219"/>
      <c r="B15" s="186"/>
      <c r="C15" s="94"/>
      <c r="D15" s="82">
        <f t="shared" si="1"/>
        <v>0</v>
      </c>
      <c r="E15" s="128"/>
      <c r="F15" s="128"/>
    </row>
    <row r="16" spans="1:6" s="104" customFormat="1" x14ac:dyDescent="0.35">
      <c r="A16" s="219"/>
      <c r="B16" s="186"/>
      <c r="C16" s="94"/>
      <c r="D16" s="82">
        <f t="shared" si="1"/>
        <v>0</v>
      </c>
      <c r="E16" s="128"/>
      <c r="F16" s="128"/>
    </row>
    <row r="17" spans="1:14" s="104" customFormat="1" ht="15" customHeight="1" x14ac:dyDescent="0.35">
      <c r="A17" s="219"/>
      <c r="B17" s="186"/>
      <c r="C17" s="94"/>
      <c r="D17" s="305">
        <f t="shared" si="1"/>
        <v>0</v>
      </c>
      <c r="E17" s="128"/>
      <c r="F17" s="128"/>
    </row>
    <row r="18" spans="1:14" s="104" customFormat="1" x14ac:dyDescent="0.35">
      <c r="A18" s="219"/>
      <c r="B18" s="93"/>
      <c r="C18" s="278" t="s">
        <v>247</v>
      </c>
      <c r="D18" s="279">
        <f>SUM(D6:D17)</f>
        <v>0</v>
      </c>
      <c r="E18" s="93"/>
      <c r="F18" s="93"/>
    </row>
    <row r="19" spans="1:14" s="104" customFormat="1" x14ac:dyDescent="0.35">
      <c r="A19" s="219"/>
      <c r="B19" s="93"/>
      <c r="C19" s="97"/>
      <c r="D19" s="131"/>
      <c r="E19" s="93"/>
      <c r="F19" s="93"/>
    </row>
    <row r="20" spans="1:14" s="104" customFormat="1" x14ac:dyDescent="0.35">
      <c r="A20" s="219"/>
      <c r="B20" s="186"/>
      <c r="C20" s="94"/>
      <c r="D20" s="82">
        <f>ROUND(+B20*C20,0)</f>
        <v>0</v>
      </c>
      <c r="E20" s="93"/>
      <c r="F20" s="93"/>
    </row>
    <row r="21" spans="1:14" s="104" customFormat="1" x14ac:dyDescent="0.35">
      <c r="A21" s="219"/>
      <c r="B21" s="186"/>
      <c r="C21" s="94"/>
      <c r="D21" s="82">
        <f>ROUND(+B21*C21,0)</f>
        <v>0</v>
      </c>
      <c r="E21" s="125"/>
      <c r="F21" s="121"/>
    </row>
    <row r="22" spans="1:14" s="104" customFormat="1" x14ac:dyDescent="0.35">
      <c r="A22" s="219"/>
      <c r="B22" s="186"/>
      <c r="C22" s="94"/>
      <c r="D22" s="82">
        <f>ROUND(+B22*C22,0)</f>
        <v>0</v>
      </c>
      <c r="E22" s="93"/>
      <c r="F22" s="93"/>
    </row>
    <row r="23" spans="1:14" s="104" customFormat="1" x14ac:dyDescent="0.35">
      <c r="A23" s="219"/>
      <c r="B23" s="186"/>
      <c r="C23" s="94"/>
      <c r="D23" s="82">
        <f>ROUND(+B23*C23,0)</f>
        <v>0</v>
      </c>
      <c r="E23" s="93"/>
      <c r="F23" s="93"/>
    </row>
    <row r="24" spans="1:14" s="104" customFormat="1" x14ac:dyDescent="0.35">
      <c r="A24" s="219"/>
      <c r="B24" s="186"/>
      <c r="C24" s="94"/>
      <c r="D24" s="305">
        <f>ROUND(+B24*C24,0)</f>
        <v>0</v>
      </c>
      <c r="E24" s="125"/>
      <c r="F24" s="121"/>
    </row>
    <row r="25" spans="1:14" x14ac:dyDescent="0.35">
      <c r="C25" s="278" t="s">
        <v>248</v>
      </c>
      <c r="D25" s="279">
        <f>SUM(D19:D24)</f>
        <v>0</v>
      </c>
    </row>
    <row r="26" spans="1:14" x14ac:dyDescent="0.35">
      <c r="D26" s="88"/>
    </row>
    <row r="27" spans="1:14" x14ac:dyDescent="0.35">
      <c r="B27" s="496" t="s">
        <v>281</v>
      </c>
      <c r="C27" s="496"/>
      <c r="D27" s="80">
        <f>+G25+G18</f>
        <v>0</v>
      </c>
      <c r="F27" s="142" t="s">
        <v>250</v>
      </c>
    </row>
    <row r="28" spans="1:14" s="104" customFormat="1" x14ac:dyDescent="0.35">
      <c r="C28" s="105"/>
      <c r="D28" s="108"/>
    </row>
    <row r="29" spans="1:14" s="104" customFormat="1" x14ac:dyDescent="0.35">
      <c r="A29" s="109" t="s">
        <v>282</v>
      </c>
      <c r="B29" s="110"/>
      <c r="C29" s="110"/>
      <c r="D29" s="111"/>
      <c r="E29" s="105"/>
      <c r="F29" s="143" t="s">
        <v>252</v>
      </c>
    </row>
    <row r="30" spans="1:14" s="104" customFormat="1" ht="45" customHeight="1" x14ac:dyDescent="0.35">
      <c r="A30" s="490"/>
      <c r="B30" s="491"/>
      <c r="C30" s="491"/>
      <c r="D30" s="492"/>
      <c r="E30" s="105"/>
      <c r="F30" s="482" t="s">
        <v>253</v>
      </c>
      <c r="G30" s="482"/>
      <c r="H30" s="482"/>
      <c r="I30" s="482"/>
      <c r="J30" s="482"/>
      <c r="K30" s="482"/>
      <c r="L30" s="482"/>
      <c r="M30" s="482"/>
      <c r="N30" s="482"/>
    </row>
    <row r="32" spans="1:14" s="104" customFormat="1" x14ac:dyDescent="0.35">
      <c r="A32" s="109" t="s">
        <v>283</v>
      </c>
      <c r="B32" s="114"/>
      <c r="C32" s="114"/>
      <c r="D32" s="115"/>
      <c r="F32" s="143" t="s">
        <v>252</v>
      </c>
    </row>
    <row r="33" spans="1:14" s="104" customFormat="1" ht="45" customHeight="1" x14ac:dyDescent="0.35">
      <c r="A33" s="490"/>
      <c r="B33" s="491"/>
      <c r="C33" s="491"/>
      <c r="D33" s="492"/>
      <c r="F33" s="482" t="s">
        <v>253</v>
      </c>
      <c r="G33" s="482"/>
      <c r="H33" s="482"/>
      <c r="I33" s="482"/>
      <c r="J33" s="482"/>
      <c r="K33" s="482"/>
      <c r="L33" s="482"/>
      <c r="M33" s="482"/>
      <c r="N33" s="482"/>
    </row>
  </sheetData>
  <sheetProtection password="CB02" sheet="1" formatCells="0" formatRows="0" insertRows="0" deleteRows="0" sort="0"/>
  <mergeCells count="8">
    <mergeCell ref="F30:N30"/>
    <mergeCell ref="F33:N33"/>
    <mergeCell ref="A1:C1"/>
    <mergeCell ref="B27:C27"/>
    <mergeCell ref="A2:D2"/>
    <mergeCell ref="A30:D30"/>
    <mergeCell ref="A33:D33"/>
    <mergeCell ref="A3:D3"/>
  </mergeCells>
  <printOptions horizontalCentered="1"/>
  <pageMargins left="0.25" right="0.25" top="0.25" bottom="0.25" header="0.3" footer="0.3"/>
  <pageSetup fitToHeight="0" orientation="landscape"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D8653-A490-4BA4-BA72-5A6F44B1790E}">
  <sheetPr>
    <pageSetUpPr fitToPage="1"/>
  </sheetPr>
  <dimension ref="A1:W33"/>
  <sheetViews>
    <sheetView zoomScaleNormal="100" zoomScaleSheetLayoutView="100" workbookViewId="0">
      <selection activeCell="A5" sqref="A5"/>
    </sheetView>
  </sheetViews>
  <sheetFormatPr defaultColWidth="9.08984375" defaultRowHeight="14.5" x14ac:dyDescent="0.35"/>
  <cols>
    <col min="1" max="1" width="80.6328125" style="8" customWidth="1"/>
    <col min="2" max="3" width="17.54296875" style="8" customWidth="1"/>
    <col min="4" max="4" width="17.08984375" style="8" customWidth="1"/>
    <col min="5" max="5" width="2.90625" style="8" customWidth="1"/>
    <col min="6" max="16384" width="9.08984375" style="8"/>
  </cols>
  <sheetData>
    <row r="1" spans="1:6" ht="29.25" customHeight="1" x14ac:dyDescent="0.35">
      <c r="A1" s="480" t="s">
        <v>236</v>
      </c>
      <c r="B1" s="480"/>
      <c r="C1" s="480"/>
      <c r="D1" s="8">
        <f>+'Section A'!B2</f>
        <v>0</v>
      </c>
    </row>
    <row r="2" spans="1:6" ht="43.5" customHeight="1" x14ac:dyDescent="0.35">
      <c r="A2" s="485" t="s">
        <v>284</v>
      </c>
      <c r="B2" s="485"/>
      <c r="C2" s="485"/>
      <c r="D2" s="485"/>
      <c r="E2" s="16"/>
      <c r="F2" s="16"/>
    </row>
    <row r="3" spans="1:6" x14ac:dyDescent="0.35">
      <c r="A3" s="497" t="s">
        <v>285</v>
      </c>
      <c r="B3" s="497"/>
      <c r="C3" s="497"/>
      <c r="D3" s="497"/>
      <c r="E3" s="16"/>
      <c r="F3" s="16"/>
    </row>
    <row r="4" spans="1:6" ht="17.25" customHeight="1" x14ac:dyDescent="0.35">
      <c r="A4" s="337" t="s">
        <v>277</v>
      </c>
      <c r="B4" s="337" t="s">
        <v>286</v>
      </c>
      <c r="C4" s="337" t="s">
        <v>287</v>
      </c>
      <c r="D4" s="337" t="s">
        <v>288</v>
      </c>
      <c r="E4" s="16"/>
      <c r="F4" s="16"/>
    </row>
    <row r="5" spans="1:6" s="104" customFormat="1" x14ac:dyDescent="0.35">
      <c r="A5" s="221"/>
      <c r="B5" s="93"/>
      <c r="C5" s="94"/>
      <c r="D5" s="82">
        <f>ROUND(B5*C5,0)</f>
        <v>0</v>
      </c>
      <c r="E5" s="93"/>
      <c r="F5" s="93"/>
    </row>
    <row r="6" spans="1:6" s="104" customFormat="1" x14ac:dyDescent="0.35">
      <c r="A6" s="338"/>
      <c r="B6" s="93"/>
      <c r="C6" s="94"/>
      <c r="D6" s="82">
        <f t="shared" ref="D6:D11" si="0">ROUND(B6*C6,0)</f>
        <v>0</v>
      </c>
      <c r="E6" s="93"/>
      <c r="F6" s="93"/>
    </row>
    <row r="7" spans="1:6" s="104" customFormat="1" x14ac:dyDescent="0.35">
      <c r="A7" s="338"/>
      <c r="B7" s="93"/>
      <c r="C7" s="94"/>
      <c r="D7" s="82">
        <f t="shared" si="0"/>
        <v>0</v>
      </c>
    </row>
    <row r="8" spans="1:6" s="104" customFormat="1" x14ac:dyDescent="0.35">
      <c r="A8" s="338"/>
      <c r="B8" s="93"/>
      <c r="C8" s="94"/>
      <c r="D8" s="82">
        <f t="shared" si="0"/>
        <v>0</v>
      </c>
    </row>
    <row r="9" spans="1:6" s="104" customFormat="1" x14ac:dyDescent="0.35">
      <c r="A9" s="338"/>
      <c r="B9" s="93"/>
      <c r="C9" s="94"/>
      <c r="D9" s="82">
        <f t="shared" si="0"/>
        <v>0</v>
      </c>
    </row>
    <row r="10" spans="1:6" s="104" customFormat="1" x14ac:dyDescent="0.35">
      <c r="A10" s="338"/>
      <c r="B10" s="93"/>
      <c r="C10" s="94"/>
      <c r="D10" s="82">
        <f t="shared" si="0"/>
        <v>0</v>
      </c>
    </row>
    <row r="11" spans="1:6" s="104" customFormat="1" x14ac:dyDescent="0.35">
      <c r="A11" s="338"/>
      <c r="B11" s="93"/>
      <c r="C11" s="94"/>
      <c r="D11" s="82">
        <f t="shared" si="0"/>
        <v>0</v>
      </c>
    </row>
    <row r="12" spans="1:6" s="104" customFormat="1" x14ac:dyDescent="0.35">
      <c r="A12" s="338"/>
      <c r="B12" s="93"/>
      <c r="C12" s="94"/>
      <c r="D12" s="82">
        <f t="shared" ref="D12:D17" si="1">ROUND(B12*C12,0)</f>
        <v>0</v>
      </c>
      <c r="E12" s="93"/>
      <c r="F12" s="93"/>
    </row>
    <row r="13" spans="1:6" s="104" customFormat="1" x14ac:dyDescent="0.35">
      <c r="A13" s="338"/>
      <c r="B13" s="93"/>
      <c r="C13" s="94"/>
      <c r="D13" s="82">
        <f t="shared" si="1"/>
        <v>0</v>
      </c>
      <c r="E13" s="93"/>
      <c r="F13" s="93"/>
    </row>
    <row r="14" spans="1:6" s="104" customFormat="1" x14ac:dyDescent="0.35">
      <c r="A14" s="338"/>
      <c r="B14" s="93"/>
      <c r="C14" s="94"/>
      <c r="D14" s="82">
        <f t="shared" si="1"/>
        <v>0</v>
      </c>
    </row>
    <row r="15" spans="1:6" s="104" customFormat="1" x14ac:dyDescent="0.35">
      <c r="A15" s="338"/>
      <c r="B15" s="93"/>
      <c r="C15" s="94"/>
      <c r="D15" s="82">
        <f t="shared" si="1"/>
        <v>0</v>
      </c>
    </row>
    <row r="16" spans="1:6" s="104" customFormat="1" x14ac:dyDescent="0.35">
      <c r="A16" s="338"/>
      <c r="B16" s="93"/>
      <c r="C16" s="94"/>
      <c r="D16" s="82">
        <f t="shared" si="1"/>
        <v>0</v>
      </c>
    </row>
    <row r="17" spans="1:23" s="104" customFormat="1" x14ac:dyDescent="0.35">
      <c r="A17" s="338"/>
      <c r="B17" s="93"/>
      <c r="C17" s="94"/>
      <c r="D17" s="305">
        <f t="shared" si="1"/>
        <v>0</v>
      </c>
    </row>
    <row r="18" spans="1:23" s="104" customFormat="1" x14ac:dyDescent="0.35">
      <c r="A18" s="338"/>
      <c r="C18" s="278" t="s">
        <v>247</v>
      </c>
      <c r="D18" s="279">
        <f>SUM(D5:D17)</f>
        <v>0</v>
      </c>
    </row>
    <row r="19" spans="1:23" s="104" customFormat="1" x14ac:dyDescent="0.35">
      <c r="A19" s="338"/>
      <c r="C19" s="134"/>
      <c r="D19" s="108"/>
    </row>
    <row r="20" spans="1:23" s="104" customFormat="1" x14ac:dyDescent="0.35">
      <c r="A20" s="338"/>
      <c r="B20" s="93"/>
      <c r="C20" s="94"/>
      <c r="D20" s="82">
        <f>ROUND(B20*C20,0)</f>
        <v>0</v>
      </c>
    </row>
    <row r="21" spans="1:23" s="104" customFormat="1" x14ac:dyDescent="0.35">
      <c r="A21" s="338"/>
      <c r="B21" s="93"/>
      <c r="C21" s="94"/>
      <c r="D21" s="82">
        <f>ROUND(B21*C21,0)</f>
        <v>0</v>
      </c>
    </row>
    <row r="22" spans="1:23" s="104" customFormat="1" x14ac:dyDescent="0.35">
      <c r="A22" s="338"/>
      <c r="B22" s="93"/>
      <c r="C22" s="94"/>
      <c r="D22" s="82">
        <f>ROUND(B22*C22,0)</f>
        <v>0</v>
      </c>
    </row>
    <row r="23" spans="1:23" s="104" customFormat="1" x14ac:dyDescent="0.35">
      <c r="A23" s="338"/>
      <c r="B23" s="93"/>
      <c r="C23" s="94"/>
      <c r="D23" s="82">
        <f>ROUND(B23*C23,0)</f>
        <v>0</v>
      </c>
    </row>
    <row r="24" spans="1:23" s="104" customFormat="1" x14ac:dyDescent="0.35">
      <c r="A24" s="338"/>
      <c r="B24" s="93"/>
      <c r="C24" s="94"/>
      <c r="D24" s="305">
        <f>ROUND(B24*C24,0)</f>
        <v>0</v>
      </c>
    </row>
    <row r="25" spans="1:23" x14ac:dyDescent="0.35">
      <c r="C25" s="278" t="s">
        <v>248</v>
      </c>
      <c r="D25" s="279">
        <f>SUM(D20:D24)</f>
        <v>0</v>
      </c>
    </row>
    <row r="26" spans="1:23" x14ac:dyDescent="0.35">
      <c r="D26" s="88"/>
    </row>
    <row r="27" spans="1:23" x14ac:dyDescent="0.35">
      <c r="B27" s="496" t="s">
        <v>289</v>
      </c>
      <c r="C27" s="496"/>
      <c r="D27" s="80">
        <f>+D25+D18</f>
        <v>0</v>
      </c>
      <c r="F27" s="142" t="s">
        <v>250</v>
      </c>
    </row>
    <row r="28" spans="1:23" s="104" customFormat="1" x14ac:dyDescent="0.35">
      <c r="C28" s="134"/>
      <c r="D28" s="108"/>
      <c r="O28" s="125"/>
      <c r="P28" s="125"/>
      <c r="Q28" s="125"/>
      <c r="R28" s="125"/>
      <c r="S28" s="495"/>
      <c r="T28" s="495"/>
      <c r="U28" s="125"/>
      <c r="V28" s="125"/>
      <c r="W28" s="335"/>
    </row>
    <row r="29" spans="1:23" s="104" customFormat="1" x14ac:dyDescent="0.35">
      <c r="A29" s="109" t="s">
        <v>290</v>
      </c>
      <c r="B29" s="110"/>
      <c r="C29" s="110"/>
      <c r="D29" s="111"/>
      <c r="F29" s="143" t="s">
        <v>252</v>
      </c>
      <c r="O29" s="494"/>
      <c r="P29" s="494"/>
      <c r="Q29" s="125"/>
      <c r="R29" s="125"/>
      <c r="S29" s="493"/>
      <c r="T29" s="493"/>
      <c r="U29" s="125"/>
      <c r="V29" s="125"/>
      <c r="W29" s="132"/>
    </row>
    <row r="30" spans="1:23" s="104" customFormat="1" ht="45" customHeight="1" x14ac:dyDescent="0.35">
      <c r="A30" s="490"/>
      <c r="B30" s="491"/>
      <c r="C30" s="491"/>
      <c r="D30" s="492"/>
      <c r="F30" s="482" t="s">
        <v>253</v>
      </c>
      <c r="G30" s="482"/>
      <c r="H30" s="482"/>
      <c r="I30" s="482"/>
      <c r="J30" s="482"/>
      <c r="K30" s="482"/>
      <c r="L30" s="482"/>
      <c r="M30" s="482"/>
      <c r="N30" s="482"/>
      <c r="O30" s="494"/>
      <c r="P30" s="494"/>
      <c r="Q30" s="125"/>
      <c r="R30" s="125"/>
      <c r="S30" s="494"/>
      <c r="T30" s="494"/>
      <c r="U30" s="125"/>
      <c r="V30" s="125"/>
      <c r="W30" s="133"/>
    </row>
    <row r="32" spans="1:23" s="104" customFormat="1" x14ac:dyDescent="0.35">
      <c r="A32" s="109" t="s">
        <v>291</v>
      </c>
      <c r="B32" s="114"/>
      <c r="C32" s="114"/>
      <c r="D32" s="115"/>
      <c r="F32" s="143" t="s">
        <v>252</v>
      </c>
    </row>
    <row r="33" spans="1:14" s="104" customFormat="1" ht="45" customHeight="1" x14ac:dyDescent="0.35">
      <c r="A33" s="490"/>
      <c r="B33" s="491"/>
      <c r="C33" s="491"/>
      <c r="D33" s="492"/>
      <c r="F33" s="482" t="s">
        <v>253</v>
      </c>
      <c r="G33" s="482"/>
      <c r="H33" s="482"/>
      <c r="I33" s="482"/>
      <c r="J33" s="482"/>
      <c r="K33" s="482"/>
      <c r="L33" s="482"/>
      <c r="M33" s="482"/>
      <c r="N33" s="482"/>
    </row>
  </sheetData>
  <sheetProtection password="CB02" sheet="1" formatCells="0" formatRows="0" insertRows="0" deleteRows="0" sort="0"/>
  <mergeCells count="13">
    <mergeCell ref="F30:N30"/>
    <mergeCell ref="F33:N33"/>
    <mergeCell ref="S30:T30"/>
    <mergeCell ref="S28:T28"/>
    <mergeCell ref="O29:P29"/>
    <mergeCell ref="S29:T29"/>
    <mergeCell ref="O30:P30"/>
    <mergeCell ref="A33:D33"/>
    <mergeCell ref="B27:C27"/>
    <mergeCell ref="A1:C1"/>
    <mergeCell ref="A2:D2"/>
    <mergeCell ref="A30:D30"/>
    <mergeCell ref="A3:D3"/>
  </mergeCells>
  <printOptions horizontalCentered="1"/>
  <pageMargins left="0.25" right="0.25" top="0.25" bottom="0.25" header="0.3" footer="0.3"/>
  <pageSetup fitToHeight="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C5A2B-6A43-4C64-B1E3-6DDFB45C32C9}">
  <sheetPr>
    <pageSetUpPr fitToPage="1"/>
  </sheetPr>
  <dimension ref="A1:M33"/>
  <sheetViews>
    <sheetView zoomScaleNormal="100" zoomScaleSheetLayoutView="100" workbookViewId="0">
      <selection activeCell="A9" sqref="A9:B9"/>
    </sheetView>
  </sheetViews>
  <sheetFormatPr defaultColWidth="9.08984375" defaultRowHeight="14.5" x14ac:dyDescent="0.35"/>
  <cols>
    <col min="1" max="1" width="95.36328125" style="8" customWidth="1"/>
    <col min="2" max="2" width="19.08984375" style="8" customWidth="1"/>
    <col min="3" max="3" width="18.6328125" style="8" customWidth="1"/>
    <col min="4" max="4" width="2.90625" style="8" customWidth="1"/>
    <col min="5" max="16384" width="9.08984375" style="8"/>
  </cols>
  <sheetData>
    <row r="1" spans="1:4" ht="20.25" customHeight="1" x14ac:dyDescent="0.35">
      <c r="A1" s="480" t="s">
        <v>236</v>
      </c>
      <c r="B1" s="480"/>
      <c r="C1" s="8">
        <f>+'Section A'!B2</f>
        <v>0</v>
      </c>
    </row>
    <row r="2" spans="1:4" ht="66.75" customHeight="1" x14ac:dyDescent="0.35">
      <c r="A2" s="488" t="s">
        <v>292</v>
      </c>
      <c r="B2" s="488"/>
      <c r="C2" s="488"/>
      <c r="D2" s="16"/>
    </row>
    <row r="3" spans="1:4" ht="13.5" customHeight="1" x14ac:dyDescent="0.35">
      <c r="A3" s="504" t="s">
        <v>293</v>
      </c>
      <c r="B3" s="505"/>
      <c r="C3" s="505"/>
      <c r="D3" s="16"/>
    </row>
    <row r="4" spans="1:4" ht="90" customHeight="1" x14ac:dyDescent="0.35">
      <c r="A4" s="488" t="s">
        <v>294</v>
      </c>
      <c r="B4" s="488"/>
      <c r="C4" s="488"/>
      <c r="D4" s="16"/>
    </row>
    <row r="5" spans="1:4" ht="30" customHeight="1" x14ac:dyDescent="0.35">
      <c r="A5" s="488" t="s">
        <v>295</v>
      </c>
      <c r="B5" s="488"/>
      <c r="C5" s="488"/>
      <c r="D5" s="16"/>
    </row>
    <row r="6" spans="1:4" ht="8.25" customHeight="1" x14ac:dyDescent="0.35">
      <c r="A6" s="506"/>
      <c r="B6" s="506"/>
      <c r="C6" s="506"/>
      <c r="D6" s="16"/>
    </row>
    <row r="7" spans="1:4" ht="15" customHeight="1" x14ac:dyDescent="0.35">
      <c r="A7" s="499" t="s">
        <v>277</v>
      </c>
      <c r="B7" s="500"/>
      <c r="C7" s="498" t="s">
        <v>296</v>
      </c>
      <c r="D7" s="16"/>
    </row>
    <row r="8" spans="1:4" x14ac:dyDescent="0.35">
      <c r="A8" s="501"/>
      <c r="B8" s="502"/>
      <c r="C8" s="498"/>
      <c r="D8" s="16"/>
    </row>
    <row r="9" spans="1:4" s="104" customFormat="1" x14ac:dyDescent="0.35">
      <c r="A9" s="503"/>
      <c r="B9" s="503"/>
      <c r="C9" s="306">
        <v>0</v>
      </c>
      <c r="D9" s="93"/>
    </row>
    <row r="10" spans="1:4" s="104" customFormat="1" x14ac:dyDescent="0.35">
      <c r="A10" s="507"/>
      <c r="B10" s="507"/>
      <c r="C10" s="307">
        <v>0</v>
      </c>
      <c r="D10" s="93"/>
    </row>
    <row r="11" spans="1:4" s="104" customFormat="1" x14ac:dyDescent="0.35">
      <c r="A11" s="507"/>
      <c r="B11" s="507"/>
      <c r="C11" s="307">
        <v>0</v>
      </c>
      <c r="D11" s="93"/>
    </row>
    <row r="12" spans="1:4" s="104" customFormat="1" x14ac:dyDescent="0.35">
      <c r="A12" s="507"/>
      <c r="B12" s="507"/>
      <c r="C12" s="307">
        <v>0</v>
      </c>
    </row>
    <row r="13" spans="1:4" s="104" customFormat="1" x14ac:dyDescent="0.35">
      <c r="A13" s="507"/>
      <c r="B13" s="507"/>
      <c r="C13" s="307">
        <v>0</v>
      </c>
    </row>
    <row r="14" spans="1:4" s="104" customFormat="1" x14ac:dyDescent="0.35">
      <c r="A14" s="507"/>
      <c r="B14" s="507"/>
      <c r="C14" s="306">
        <v>0</v>
      </c>
      <c r="D14" s="93"/>
    </row>
    <row r="15" spans="1:4" s="104" customFormat="1" x14ac:dyDescent="0.35">
      <c r="A15" s="507"/>
      <c r="B15" s="507"/>
      <c r="C15" s="307">
        <v>0</v>
      </c>
      <c r="D15" s="93"/>
    </row>
    <row r="16" spans="1:4" s="104" customFormat="1" x14ac:dyDescent="0.35">
      <c r="A16" s="507"/>
      <c r="B16" s="507"/>
      <c r="C16" s="307">
        <v>0</v>
      </c>
      <c r="D16" s="93"/>
    </row>
    <row r="17" spans="1:13" s="104" customFormat="1" x14ac:dyDescent="0.35">
      <c r="A17" s="507"/>
      <c r="B17" s="507"/>
      <c r="C17" s="308">
        <v>0</v>
      </c>
    </row>
    <row r="18" spans="1:13" s="104" customFormat="1" x14ac:dyDescent="0.35">
      <c r="A18" s="191"/>
      <c r="B18" s="278" t="s">
        <v>247</v>
      </c>
      <c r="C18" s="279">
        <f>SUM(C9:C17)</f>
        <v>0</v>
      </c>
    </row>
    <row r="19" spans="1:13" s="104" customFormat="1" x14ac:dyDescent="0.35">
      <c r="A19" s="507"/>
      <c r="B19" s="507"/>
      <c r="C19" s="108"/>
    </row>
    <row r="20" spans="1:13" s="104" customFormat="1" x14ac:dyDescent="0.35">
      <c r="A20" s="507"/>
      <c r="B20" s="507"/>
      <c r="C20" s="135">
        <v>0</v>
      </c>
    </row>
    <row r="21" spans="1:13" s="104" customFormat="1" x14ac:dyDescent="0.35">
      <c r="A21" s="507"/>
      <c r="B21" s="507"/>
      <c r="C21" s="135">
        <v>0</v>
      </c>
    </row>
    <row r="22" spans="1:13" s="104" customFormat="1" x14ac:dyDescent="0.35">
      <c r="A22" s="507"/>
      <c r="B22" s="507"/>
      <c r="C22" s="135">
        <v>0</v>
      </c>
    </row>
    <row r="23" spans="1:13" s="104" customFormat="1" x14ac:dyDescent="0.35">
      <c r="A23" s="507"/>
      <c r="B23" s="507"/>
      <c r="C23" s="135">
        <v>0</v>
      </c>
    </row>
    <row r="24" spans="1:13" s="104" customFormat="1" x14ac:dyDescent="0.35">
      <c r="A24" s="507"/>
      <c r="B24" s="507"/>
      <c r="C24" s="147">
        <v>0</v>
      </c>
    </row>
    <row r="25" spans="1:13" x14ac:dyDescent="0.35">
      <c r="B25" s="278" t="s">
        <v>248</v>
      </c>
      <c r="C25" s="279">
        <f>SUM(C20:C24)</f>
        <v>0</v>
      </c>
    </row>
    <row r="26" spans="1:13" x14ac:dyDescent="0.35">
      <c r="C26" s="19"/>
    </row>
    <row r="27" spans="1:13" x14ac:dyDescent="0.35">
      <c r="B27" s="336" t="s">
        <v>297</v>
      </c>
      <c r="C27" s="80">
        <f>+C25+C18</f>
        <v>0</v>
      </c>
      <c r="E27" s="142" t="s">
        <v>250</v>
      </c>
    </row>
    <row r="28" spans="1:13" s="104" customFormat="1" x14ac:dyDescent="0.35">
      <c r="A28" s="188"/>
      <c r="B28" s="134"/>
      <c r="C28" s="108"/>
    </row>
    <row r="29" spans="1:13" s="104" customFormat="1" x14ac:dyDescent="0.35">
      <c r="A29" s="109" t="s">
        <v>298</v>
      </c>
      <c r="B29" s="110"/>
      <c r="C29" s="111"/>
      <c r="E29" s="143" t="s">
        <v>252</v>
      </c>
    </row>
    <row r="30" spans="1:13" s="104" customFormat="1" ht="45" customHeight="1" x14ac:dyDescent="0.35">
      <c r="A30" s="490"/>
      <c r="B30" s="491"/>
      <c r="C30" s="492"/>
      <c r="E30" s="482" t="s">
        <v>253</v>
      </c>
      <c r="F30" s="482"/>
      <c r="G30" s="482"/>
      <c r="H30" s="482"/>
      <c r="I30" s="482"/>
      <c r="J30" s="482"/>
      <c r="K30" s="482"/>
      <c r="L30" s="482"/>
      <c r="M30" s="482"/>
    </row>
    <row r="31" spans="1:13" ht="14.25" customHeight="1" x14ac:dyDescent="0.35">
      <c r="E31"/>
    </row>
    <row r="32" spans="1:13" s="104" customFormat="1" x14ac:dyDescent="0.35">
      <c r="A32" s="109" t="s">
        <v>299</v>
      </c>
      <c r="B32" s="114"/>
      <c r="C32" s="115"/>
      <c r="E32" s="143" t="s">
        <v>252</v>
      </c>
    </row>
    <row r="33" spans="1:13" s="104" customFormat="1" ht="45" customHeight="1" x14ac:dyDescent="0.35">
      <c r="A33" s="490"/>
      <c r="B33" s="491"/>
      <c r="C33" s="492"/>
      <c r="E33" s="482" t="s">
        <v>253</v>
      </c>
      <c r="F33" s="482"/>
      <c r="G33" s="482"/>
      <c r="H33" s="482"/>
      <c r="I33" s="482"/>
      <c r="J33" s="482"/>
      <c r="K33" s="482"/>
      <c r="L33" s="482"/>
      <c r="M33" s="482"/>
    </row>
  </sheetData>
  <sheetProtection password="CB02" sheet="1" formatCells="0" formatRows="0" insertRows="0" deleteRows="0" sort="0"/>
  <mergeCells count="27">
    <mergeCell ref="E33:M33"/>
    <mergeCell ref="E30:M30"/>
    <mergeCell ref="A30:C30"/>
    <mergeCell ref="A33:C33"/>
    <mergeCell ref="A21:B21"/>
    <mergeCell ref="A22:B22"/>
    <mergeCell ref="A23:B23"/>
    <mergeCell ref="A24:B24"/>
    <mergeCell ref="A10:B10"/>
    <mergeCell ref="A11:B11"/>
    <mergeCell ref="A12:B12"/>
    <mergeCell ref="A13:B13"/>
    <mergeCell ref="A20:B20"/>
    <mergeCell ref="A14:B14"/>
    <mergeCell ref="A15:B15"/>
    <mergeCell ref="A16:B16"/>
    <mergeCell ref="A17:B17"/>
    <mergeCell ref="A19:B19"/>
    <mergeCell ref="A1:B1"/>
    <mergeCell ref="A2:C2"/>
    <mergeCell ref="C7:C8"/>
    <mergeCell ref="A7:B8"/>
    <mergeCell ref="A9:B9"/>
    <mergeCell ref="A3:C3"/>
    <mergeCell ref="A4:C4"/>
    <mergeCell ref="A6:C6"/>
    <mergeCell ref="A5:C5"/>
  </mergeCells>
  <printOptions horizontalCentered="1"/>
  <pageMargins left="0.25" right="0.25" top="0.25" bottom="0.25" header="0.3" footer="0.3"/>
  <pageSetup fitToHeight="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BAEFA-0DAD-4F07-9CAC-2E56B7AF7032}">
  <sheetPr>
    <pageSetUpPr fitToPage="1"/>
  </sheetPr>
  <dimension ref="A1:Q52"/>
  <sheetViews>
    <sheetView zoomScaleNormal="100" zoomScaleSheetLayoutView="100" workbookViewId="0">
      <selection activeCell="A5" sqref="A5"/>
    </sheetView>
  </sheetViews>
  <sheetFormatPr defaultColWidth="9.08984375" defaultRowHeight="14.5" x14ac:dyDescent="0.35"/>
  <cols>
    <col min="1" max="1" width="37.08984375" style="8" customWidth="1"/>
    <col min="2" max="2" width="27.54296875" style="8" customWidth="1"/>
    <col min="3" max="6" width="13" style="8" customWidth="1"/>
    <col min="7" max="7" width="17" style="8" customWidth="1"/>
    <col min="8" max="8" width="2.90625" style="8" customWidth="1"/>
    <col min="9" max="16384" width="9.08984375" style="8"/>
  </cols>
  <sheetData>
    <row r="1" spans="1:9" ht="30" customHeight="1" x14ac:dyDescent="0.35">
      <c r="A1" s="480" t="s">
        <v>236</v>
      </c>
      <c r="B1" s="480"/>
      <c r="C1" s="480"/>
      <c r="D1" s="480"/>
      <c r="E1" s="480"/>
      <c r="F1" s="480"/>
      <c r="G1" s="8">
        <f>+'Section A'!B2</f>
        <v>0</v>
      </c>
    </row>
    <row r="2" spans="1:9" ht="46.5" customHeight="1" x14ac:dyDescent="0.35">
      <c r="A2" s="488" t="s">
        <v>300</v>
      </c>
      <c r="B2" s="488"/>
      <c r="C2" s="488"/>
      <c r="D2" s="488"/>
      <c r="E2" s="488"/>
      <c r="F2" s="488"/>
      <c r="G2" s="488"/>
    </row>
    <row r="3" spans="1:9" x14ac:dyDescent="0.35">
      <c r="A3" s="497" t="s">
        <v>301</v>
      </c>
      <c r="B3" s="497"/>
      <c r="C3" s="497"/>
      <c r="D3" s="497"/>
      <c r="E3" s="497"/>
      <c r="F3" s="497"/>
      <c r="G3" s="497"/>
    </row>
    <row r="4" spans="1:9" ht="26" x14ac:dyDescent="0.35">
      <c r="A4" s="225" t="s">
        <v>302</v>
      </c>
      <c r="B4" s="487" t="s">
        <v>303</v>
      </c>
      <c r="C4" s="487"/>
      <c r="D4" s="17" t="s">
        <v>304</v>
      </c>
      <c r="E4" s="17" t="s">
        <v>305</v>
      </c>
      <c r="F4" s="17" t="s">
        <v>278</v>
      </c>
      <c r="G4" s="331" t="s">
        <v>306</v>
      </c>
    </row>
    <row r="5" spans="1:9" s="104" customFormat="1" x14ac:dyDescent="0.35">
      <c r="A5" s="219"/>
      <c r="B5" s="508"/>
      <c r="C5" s="508"/>
      <c r="D5" s="123"/>
      <c r="E5" s="187"/>
      <c r="F5" s="100"/>
      <c r="G5" s="82">
        <f t="shared" ref="G5:G13" si="0">ROUND(+D5*F5,0)</f>
        <v>0</v>
      </c>
    </row>
    <row r="6" spans="1:9" s="104" customFormat="1" x14ac:dyDescent="0.35">
      <c r="A6" s="219"/>
      <c r="B6" s="508"/>
      <c r="C6" s="508"/>
      <c r="D6" s="123"/>
      <c r="E6" s="187"/>
      <c r="F6" s="100"/>
      <c r="G6" s="82">
        <f t="shared" si="0"/>
        <v>0</v>
      </c>
    </row>
    <row r="7" spans="1:9" s="104" customFormat="1" x14ac:dyDescent="0.35">
      <c r="A7" s="219"/>
      <c r="B7" s="508"/>
      <c r="C7" s="508"/>
      <c r="D7" s="123"/>
      <c r="E7" s="187"/>
      <c r="F7" s="100"/>
      <c r="G7" s="82">
        <f t="shared" si="0"/>
        <v>0</v>
      </c>
    </row>
    <row r="8" spans="1:9" s="104" customFormat="1" ht="15" customHeight="1" x14ac:dyDescent="0.35">
      <c r="A8" s="219"/>
      <c r="B8" s="508"/>
      <c r="C8" s="508"/>
      <c r="D8" s="123"/>
      <c r="E8" s="187"/>
      <c r="F8" s="100"/>
      <c r="G8" s="82">
        <f t="shared" si="0"/>
        <v>0</v>
      </c>
    </row>
    <row r="9" spans="1:9" s="104" customFormat="1" x14ac:dyDescent="0.35">
      <c r="A9" s="219"/>
      <c r="B9" s="508"/>
      <c r="C9" s="508"/>
      <c r="D9" s="123"/>
      <c r="E9" s="187"/>
      <c r="F9" s="100"/>
      <c r="G9" s="82">
        <f t="shared" si="0"/>
        <v>0</v>
      </c>
      <c r="I9" s="120"/>
    </row>
    <row r="10" spans="1:9" s="104" customFormat="1" x14ac:dyDescent="0.35">
      <c r="A10" s="219"/>
      <c r="B10" s="508"/>
      <c r="C10" s="508"/>
      <c r="D10" s="123"/>
      <c r="E10" s="187"/>
      <c r="F10" s="100"/>
      <c r="G10" s="82">
        <f t="shared" si="0"/>
        <v>0</v>
      </c>
    </row>
    <row r="11" spans="1:9" s="104" customFormat="1" x14ac:dyDescent="0.35">
      <c r="A11" s="219"/>
      <c r="B11" s="508"/>
      <c r="C11" s="508"/>
      <c r="D11" s="123"/>
      <c r="E11" s="187"/>
      <c r="F11" s="100"/>
      <c r="G11" s="82">
        <f t="shared" si="0"/>
        <v>0</v>
      </c>
    </row>
    <row r="12" spans="1:9" s="104" customFormat="1" x14ac:dyDescent="0.35">
      <c r="A12" s="219"/>
      <c r="B12" s="508"/>
      <c r="C12" s="508"/>
      <c r="D12" s="123"/>
      <c r="E12" s="187"/>
      <c r="F12" s="100"/>
      <c r="G12" s="82">
        <f t="shared" si="0"/>
        <v>0</v>
      </c>
    </row>
    <row r="13" spans="1:9" s="104" customFormat="1" ht="15" customHeight="1" x14ac:dyDescent="0.35">
      <c r="A13" s="219"/>
      <c r="B13" s="508"/>
      <c r="C13" s="508"/>
      <c r="D13" s="123"/>
      <c r="E13" s="187"/>
      <c r="F13" s="100"/>
      <c r="G13" s="305">
        <f t="shared" si="0"/>
        <v>0</v>
      </c>
    </row>
    <row r="14" spans="1:9" s="104" customFormat="1" x14ac:dyDescent="0.35">
      <c r="A14" s="219"/>
      <c r="B14" s="508"/>
      <c r="C14" s="508"/>
      <c r="D14" s="101"/>
      <c r="E14" s="193"/>
      <c r="F14" s="278" t="s">
        <v>247</v>
      </c>
      <c r="G14" s="279">
        <f>SUM(G5:G13)</f>
        <v>0</v>
      </c>
      <c r="I14" s="120"/>
    </row>
    <row r="15" spans="1:9" s="104" customFormat="1" x14ac:dyDescent="0.35">
      <c r="A15" s="219"/>
      <c r="B15" s="508"/>
      <c r="C15" s="508"/>
      <c r="D15" s="101"/>
      <c r="E15" s="193"/>
      <c r="F15" s="193"/>
      <c r="G15" s="103"/>
      <c r="I15" s="120"/>
    </row>
    <row r="16" spans="1:9" s="104" customFormat="1" x14ac:dyDescent="0.35">
      <c r="A16" s="219"/>
      <c r="B16" s="508"/>
      <c r="C16" s="508"/>
      <c r="D16" s="123"/>
      <c r="E16" s="187"/>
      <c r="F16" s="100"/>
      <c r="G16" s="82">
        <f>ROUND(+D16*F16,0)</f>
        <v>0</v>
      </c>
    </row>
    <row r="17" spans="1:9" s="104" customFormat="1" x14ac:dyDescent="0.35">
      <c r="A17" s="219"/>
      <c r="B17" s="508"/>
      <c r="C17" s="508"/>
      <c r="D17" s="123"/>
      <c r="E17" s="187"/>
      <c r="F17" s="100"/>
      <c r="G17" s="82">
        <f>ROUND(+D17*F17,0)</f>
        <v>0</v>
      </c>
    </row>
    <row r="18" spans="1:9" s="104" customFormat="1" x14ac:dyDescent="0.35">
      <c r="A18" s="219"/>
      <c r="B18" s="508"/>
      <c r="C18" s="508"/>
      <c r="D18" s="123"/>
      <c r="E18" s="187"/>
      <c r="F18" s="100"/>
      <c r="G18" s="82">
        <f>ROUND(+D18*F18,0)</f>
        <v>0</v>
      </c>
      <c r="I18" s="120"/>
    </row>
    <row r="19" spans="1:9" s="104" customFormat="1" x14ac:dyDescent="0.35">
      <c r="A19" s="219"/>
      <c r="B19" s="508"/>
      <c r="C19" s="508"/>
      <c r="D19" s="123"/>
      <c r="E19" s="187"/>
      <c r="F19" s="100"/>
      <c r="G19" s="82">
        <f>ROUND(+D19*F19,0)</f>
        <v>0</v>
      </c>
    </row>
    <row r="20" spans="1:9" s="104" customFormat="1" x14ac:dyDescent="0.35">
      <c r="A20" s="219"/>
      <c r="B20" s="508"/>
      <c r="C20" s="508"/>
      <c r="D20" s="123"/>
      <c r="E20" s="187"/>
      <c r="F20" s="100"/>
      <c r="G20" s="305">
        <f>ROUND(+D20*F20,0)</f>
        <v>0</v>
      </c>
    </row>
    <row r="21" spans="1:9" s="104" customFormat="1" x14ac:dyDescent="0.35">
      <c r="A21" s="224"/>
      <c r="B21" s="277"/>
      <c r="C21" s="277"/>
      <c r="D21" s="101"/>
      <c r="E21" s="192"/>
      <c r="F21" s="278" t="s">
        <v>248</v>
      </c>
      <c r="G21" s="279">
        <f>SUM(G16:G20)</f>
        <v>0</v>
      </c>
      <c r="I21" s="120"/>
    </row>
    <row r="22" spans="1:9" s="104" customFormat="1" x14ac:dyDescent="0.35">
      <c r="A22" s="224"/>
      <c r="B22" s="277"/>
      <c r="C22" s="277"/>
      <c r="D22" s="101"/>
      <c r="E22" s="192"/>
      <c r="F22" s="192"/>
      <c r="G22" s="103"/>
      <c r="I22" s="120"/>
    </row>
    <row r="23" spans="1:9" s="104" customFormat="1" x14ac:dyDescent="0.35">
      <c r="A23" s="224"/>
      <c r="B23" s="277"/>
      <c r="C23" s="277"/>
      <c r="D23" s="101"/>
      <c r="E23" s="192"/>
      <c r="F23" s="227" t="s">
        <v>307</v>
      </c>
      <c r="G23" s="82">
        <f>+G21+G14</f>
        <v>0</v>
      </c>
      <c r="I23" s="120"/>
    </row>
    <row r="24" spans="1:9" s="104" customFormat="1" x14ac:dyDescent="0.35">
      <c r="C24" s="105"/>
      <c r="G24" s="108"/>
    </row>
    <row r="25" spans="1:9" s="104" customFormat="1" x14ac:dyDescent="0.35">
      <c r="A25" s="109" t="s">
        <v>308</v>
      </c>
      <c r="B25" s="110"/>
      <c r="C25" s="110"/>
      <c r="D25" s="110"/>
      <c r="E25" s="110"/>
      <c r="F25" s="110"/>
      <c r="G25" s="129"/>
      <c r="I25" s="143" t="s">
        <v>252</v>
      </c>
    </row>
    <row r="26" spans="1:9" s="104" customFormat="1" ht="45" customHeight="1" x14ac:dyDescent="0.35">
      <c r="A26" s="490"/>
      <c r="B26" s="491"/>
      <c r="C26" s="491"/>
      <c r="D26" s="491"/>
      <c r="E26" s="491"/>
      <c r="F26" s="491"/>
      <c r="G26" s="492"/>
      <c r="I26" s="143" t="s">
        <v>309</v>
      </c>
    </row>
    <row r="28" spans="1:9" s="104" customFormat="1" x14ac:dyDescent="0.35">
      <c r="A28" s="109" t="s">
        <v>310</v>
      </c>
      <c r="B28" s="113"/>
      <c r="C28" s="114"/>
      <c r="D28" s="114"/>
      <c r="E28" s="114"/>
      <c r="F28" s="114"/>
      <c r="G28" s="130"/>
      <c r="I28" s="143" t="s">
        <v>252</v>
      </c>
    </row>
    <row r="29" spans="1:9" s="104" customFormat="1" ht="45" customHeight="1" x14ac:dyDescent="0.35">
      <c r="A29" s="490"/>
      <c r="B29" s="491"/>
      <c r="C29" s="491"/>
      <c r="D29" s="491"/>
      <c r="E29" s="491"/>
      <c r="F29" s="491"/>
      <c r="G29" s="492"/>
      <c r="I29" s="143" t="s">
        <v>309</v>
      </c>
    </row>
    <row r="30" spans="1:9" s="104" customFormat="1" x14ac:dyDescent="0.35">
      <c r="A30" s="101"/>
      <c r="B30" s="101"/>
      <c r="C30" s="101"/>
      <c r="D30" s="101"/>
      <c r="E30" s="193"/>
      <c r="F30" s="193"/>
      <c r="G30" s="103"/>
    </row>
    <row r="31" spans="1:9" x14ac:dyDescent="0.35">
      <c r="A31" s="331" t="s">
        <v>311</v>
      </c>
      <c r="B31" s="331" t="s">
        <v>266</v>
      </c>
      <c r="C31" s="226" t="s">
        <v>267</v>
      </c>
      <c r="D31" s="226" t="s">
        <v>268</v>
      </c>
      <c r="E31" s="226" t="s">
        <v>269</v>
      </c>
      <c r="F31" s="226" t="s">
        <v>270</v>
      </c>
      <c r="G31" s="331"/>
    </row>
    <row r="32" spans="1:9" s="104" customFormat="1" x14ac:dyDescent="0.35">
      <c r="A32" s="219"/>
      <c r="B32" s="219"/>
      <c r="C32" s="123"/>
      <c r="D32" s="187"/>
      <c r="E32" s="102"/>
      <c r="F32" s="102"/>
      <c r="G32" s="82">
        <f>ROUND(C32*E32*F32,0)</f>
        <v>0</v>
      </c>
    </row>
    <row r="33" spans="1:9" s="104" customFormat="1" x14ac:dyDescent="0.35">
      <c r="A33" s="219"/>
      <c r="B33" s="219"/>
      <c r="C33" s="123"/>
      <c r="D33" s="187"/>
      <c r="E33" s="102"/>
      <c r="F33" s="102"/>
      <c r="G33" s="82">
        <f>ROUND(C33*E33*F33,0)</f>
        <v>0</v>
      </c>
    </row>
    <row r="34" spans="1:9" s="104" customFormat="1" x14ac:dyDescent="0.35">
      <c r="A34" s="219"/>
      <c r="B34" s="219"/>
      <c r="C34" s="123"/>
      <c r="D34" s="187"/>
      <c r="E34" s="102"/>
      <c r="F34" s="102"/>
      <c r="G34" s="82">
        <f>ROUND(C34*E34*F34,0)</f>
        <v>0</v>
      </c>
    </row>
    <row r="35" spans="1:9" s="104" customFormat="1" x14ac:dyDescent="0.35">
      <c r="A35" s="219"/>
      <c r="B35" s="219"/>
      <c r="C35" s="123"/>
      <c r="D35" s="187"/>
      <c r="E35" s="102"/>
      <c r="F35" s="102"/>
      <c r="G35" s="82">
        <f>ROUND(C35*E35*F35,0)</f>
        <v>0</v>
      </c>
    </row>
    <row r="36" spans="1:9" s="104" customFormat="1" x14ac:dyDescent="0.35">
      <c r="A36" s="219"/>
      <c r="B36" s="219"/>
      <c r="C36" s="123"/>
      <c r="D36" s="187"/>
      <c r="E36" s="102"/>
      <c r="F36" s="102"/>
      <c r="G36" s="305">
        <f>ROUND(C36*E36*F36,0)</f>
        <v>0</v>
      </c>
    </row>
    <row r="37" spans="1:9" s="104" customFormat="1" x14ac:dyDescent="0.35">
      <c r="A37" s="219"/>
      <c r="B37" s="219"/>
      <c r="C37" s="105"/>
      <c r="D37" s="188"/>
      <c r="F37" s="278" t="s">
        <v>247</v>
      </c>
      <c r="G37" s="279">
        <f>SUM(G32+G36)</f>
        <v>0</v>
      </c>
    </row>
    <row r="38" spans="1:9" s="104" customFormat="1" x14ac:dyDescent="0.35">
      <c r="A38" s="219"/>
      <c r="B38" s="219"/>
      <c r="C38" s="105"/>
      <c r="D38" s="188"/>
      <c r="G38" s="108"/>
    </row>
    <row r="39" spans="1:9" s="104" customFormat="1" x14ac:dyDescent="0.35">
      <c r="A39" s="219"/>
      <c r="B39" s="219"/>
      <c r="C39" s="123"/>
      <c r="D39" s="187"/>
      <c r="E39" s="102"/>
      <c r="F39" s="102"/>
      <c r="G39" s="82">
        <f>ROUND(C39*E39*F39,0)</f>
        <v>0</v>
      </c>
    </row>
    <row r="40" spans="1:9" s="104" customFormat="1" x14ac:dyDescent="0.35">
      <c r="A40" s="219"/>
      <c r="B40" s="219"/>
      <c r="C40" s="123"/>
      <c r="D40" s="187"/>
      <c r="E40" s="102"/>
      <c r="F40" s="102"/>
      <c r="G40" s="82">
        <f>ROUND(C40*E40*F40,0)</f>
        <v>0</v>
      </c>
    </row>
    <row r="41" spans="1:9" s="104" customFormat="1" x14ac:dyDescent="0.35">
      <c r="A41" s="219"/>
      <c r="B41" s="219"/>
      <c r="C41" s="123"/>
      <c r="D41" s="187"/>
      <c r="E41" s="102"/>
      <c r="F41" s="102"/>
      <c r="G41" s="82">
        <f>ROUND(C40*E40*F40,0)</f>
        <v>0</v>
      </c>
    </row>
    <row r="42" spans="1:9" s="104" customFormat="1" x14ac:dyDescent="0.35">
      <c r="A42" s="219"/>
      <c r="B42" s="219"/>
      <c r="C42" s="123"/>
      <c r="D42" s="187"/>
      <c r="E42" s="102"/>
      <c r="F42" s="102"/>
      <c r="G42" s="82">
        <f>ROUND(C42*E42*F42,0)</f>
        <v>0</v>
      </c>
    </row>
    <row r="43" spans="1:9" s="104" customFormat="1" x14ac:dyDescent="0.35">
      <c r="A43" s="219"/>
      <c r="B43" s="219"/>
      <c r="C43" s="123"/>
      <c r="D43" s="187"/>
      <c r="E43" s="102"/>
      <c r="F43" s="102"/>
      <c r="G43" s="305">
        <f>ROUND(C43*E43*F43,0)</f>
        <v>0</v>
      </c>
    </row>
    <row r="44" spans="1:9" s="104" customFormat="1" x14ac:dyDescent="0.35">
      <c r="A44" s="224"/>
      <c r="C44" s="105"/>
      <c r="E44" s="190"/>
      <c r="F44" s="278" t="s">
        <v>248</v>
      </c>
      <c r="G44" s="279">
        <f>SUM(G39+G43)</f>
        <v>0</v>
      </c>
      <c r="I44" s="120"/>
    </row>
    <row r="45" spans="1:9" s="104" customFormat="1" x14ac:dyDescent="0.35">
      <c r="A45" s="224"/>
      <c r="C45" s="105"/>
      <c r="E45" s="190"/>
      <c r="F45" s="192"/>
      <c r="G45" s="103"/>
      <c r="I45" s="120"/>
    </row>
    <row r="46" spans="1:9" s="104" customFormat="1" x14ac:dyDescent="0.35">
      <c r="A46" s="224"/>
      <c r="C46" s="105"/>
      <c r="E46" s="190"/>
      <c r="F46" s="227" t="s">
        <v>312</v>
      </c>
      <c r="G46" s="82">
        <f>G44+G37</f>
        <v>0</v>
      </c>
      <c r="I46" s="120"/>
    </row>
    <row r="47" spans="1:9" s="104" customFormat="1" x14ac:dyDescent="0.35">
      <c r="C47" s="105"/>
      <c r="G47" s="108"/>
    </row>
    <row r="48" spans="1:9" s="104" customFormat="1" x14ac:dyDescent="0.35">
      <c r="A48" s="229" t="s">
        <v>313</v>
      </c>
      <c r="B48" s="110"/>
      <c r="C48" s="110"/>
      <c r="D48" s="110"/>
      <c r="E48" s="110"/>
      <c r="F48" s="110"/>
      <c r="G48" s="129"/>
      <c r="I48" s="143" t="s">
        <v>252</v>
      </c>
    </row>
    <row r="49" spans="1:17" s="104" customFormat="1" ht="45" customHeight="1" x14ac:dyDescent="0.35">
      <c r="A49" s="490"/>
      <c r="B49" s="491"/>
      <c r="C49" s="491"/>
      <c r="D49" s="491"/>
      <c r="E49" s="491"/>
      <c r="F49" s="491"/>
      <c r="G49" s="492"/>
      <c r="I49" s="482" t="s">
        <v>253</v>
      </c>
      <c r="J49" s="482"/>
      <c r="K49" s="482"/>
      <c r="L49" s="482"/>
      <c r="M49" s="482"/>
      <c r="N49" s="482"/>
      <c r="O49" s="482"/>
      <c r="P49" s="482"/>
      <c r="Q49" s="482"/>
    </row>
    <row r="51" spans="1:17" s="104" customFormat="1" x14ac:dyDescent="0.35">
      <c r="A51" s="229" t="s">
        <v>314</v>
      </c>
      <c r="B51" s="113"/>
      <c r="C51" s="114"/>
      <c r="D51" s="114"/>
      <c r="E51" s="114"/>
      <c r="F51" s="114"/>
      <c r="G51" s="130"/>
      <c r="I51" s="143" t="s">
        <v>252</v>
      </c>
    </row>
    <row r="52" spans="1:17" s="104" customFormat="1" ht="45" customHeight="1" x14ac:dyDescent="0.35">
      <c r="A52" s="490"/>
      <c r="B52" s="491"/>
      <c r="C52" s="491"/>
      <c r="D52" s="491"/>
      <c r="E52" s="491"/>
      <c r="F52" s="491"/>
      <c r="G52" s="492"/>
      <c r="I52" s="482" t="s">
        <v>253</v>
      </c>
      <c r="J52" s="482"/>
      <c r="K52" s="482"/>
      <c r="L52" s="482"/>
      <c r="M52" s="482"/>
      <c r="N52" s="482"/>
      <c r="O52" s="482"/>
      <c r="P52" s="482"/>
      <c r="Q52" s="482"/>
    </row>
  </sheetData>
  <sheetProtection password="CB02" sheet="1" formatCells="0" formatRows="0" insertRows="0" deleteRows="0" sort="0"/>
  <mergeCells count="26">
    <mergeCell ref="A3:G3"/>
    <mergeCell ref="I49:Q49"/>
    <mergeCell ref="I52:Q52"/>
    <mergeCell ref="A1:F1"/>
    <mergeCell ref="A2:G2"/>
    <mergeCell ref="B9:C9"/>
    <mergeCell ref="B17:C17"/>
    <mergeCell ref="B16:C16"/>
    <mergeCell ref="B4:C4"/>
    <mergeCell ref="B5:C5"/>
    <mergeCell ref="B8:C8"/>
    <mergeCell ref="A52:G52"/>
    <mergeCell ref="A49:G49"/>
    <mergeCell ref="A26:G26"/>
    <mergeCell ref="B6:C6"/>
    <mergeCell ref="B7:C7"/>
    <mergeCell ref="B11:C11"/>
    <mergeCell ref="B12:C12"/>
    <mergeCell ref="A29:G29"/>
    <mergeCell ref="B10:C10"/>
    <mergeCell ref="B13:C13"/>
    <mergeCell ref="B15:C15"/>
    <mergeCell ref="B18:C18"/>
    <mergeCell ref="B19:C19"/>
    <mergeCell ref="B20:C20"/>
    <mergeCell ref="B14:C14"/>
  </mergeCells>
  <printOptions horizontalCentered="1"/>
  <pageMargins left="0.25" right="0.25" top="0.25" bottom="0.25" header="0.3" footer="0.3"/>
  <pageSetup fitToHeight="0" orientation="landscape" blackAndWhite="1"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92952-B534-4DB6-89CF-5F801B4233AE}">
  <sheetPr>
    <pageSetUpPr fitToPage="1"/>
  </sheetPr>
  <dimension ref="A1:M18"/>
  <sheetViews>
    <sheetView zoomScaleNormal="100" zoomScaleSheetLayoutView="100" workbookViewId="0">
      <selection activeCell="C11" sqref="C11"/>
    </sheetView>
  </sheetViews>
  <sheetFormatPr defaultColWidth="9.08984375" defaultRowHeight="14.5" x14ac:dyDescent="0.35"/>
  <cols>
    <col min="1" max="1" width="40" style="247" customWidth="1"/>
    <col min="2" max="2" width="76.6328125" style="247" customWidth="1"/>
    <col min="3" max="3" width="16.54296875" style="247" customWidth="1"/>
    <col min="4" max="4" width="2.36328125" style="247" customWidth="1"/>
    <col min="5" max="16384" width="9.08984375" style="247"/>
  </cols>
  <sheetData>
    <row r="1" spans="1:13" ht="30" customHeight="1" x14ac:dyDescent="0.35">
      <c r="A1" s="509" t="s">
        <v>236</v>
      </c>
      <c r="B1" s="509"/>
      <c r="C1" s="246">
        <f>+'Section A'!B2</f>
        <v>0</v>
      </c>
    </row>
    <row r="2" spans="1:13" ht="63" customHeight="1" x14ac:dyDescent="0.35">
      <c r="A2" s="510" t="s">
        <v>315</v>
      </c>
      <c r="B2" s="510"/>
      <c r="C2" s="510"/>
    </row>
    <row r="3" spans="1:13" ht="25.5" customHeight="1" x14ac:dyDescent="0.35">
      <c r="A3" s="248" t="s">
        <v>316</v>
      </c>
      <c r="B3" s="248" t="s">
        <v>317</v>
      </c>
      <c r="C3" s="248" t="s">
        <v>318</v>
      </c>
    </row>
    <row r="4" spans="1:13" ht="15" customHeight="1" x14ac:dyDescent="0.35">
      <c r="A4" s="249" t="s">
        <v>316</v>
      </c>
      <c r="B4" s="250" t="s">
        <v>317</v>
      </c>
      <c r="C4" s="251">
        <v>0</v>
      </c>
      <c r="E4" s="252" t="s">
        <v>319</v>
      </c>
      <c r="F4" s="252"/>
    </row>
    <row r="5" spans="1:13" ht="15" customHeight="1" x14ac:dyDescent="0.35">
      <c r="A5" s="253" t="s">
        <v>316</v>
      </c>
      <c r="B5" s="253" t="s">
        <v>317</v>
      </c>
      <c r="C5" s="254">
        <v>0</v>
      </c>
      <c r="E5" s="255" t="s">
        <v>319</v>
      </c>
      <c r="F5" s="256"/>
    </row>
    <row r="6" spans="1:13" x14ac:dyDescent="0.35">
      <c r="A6" s="253"/>
      <c r="B6" s="257" t="s">
        <v>320</v>
      </c>
      <c r="C6" s="258">
        <f>ROUND(SUM(C4:C5),2)</f>
        <v>0</v>
      </c>
      <c r="E6" s="259" t="s">
        <v>321</v>
      </c>
    </row>
    <row r="7" spans="1:13" x14ac:dyDescent="0.35">
      <c r="A7" s="253"/>
      <c r="B7" s="253"/>
      <c r="C7" s="260"/>
    </row>
    <row r="8" spans="1:13" x14ac:dyDescent="0.35">
      <c r="A8" s="253" t="s">
        <v>322</v>
      </c>
      <c r="B8" s="253" t="s">
        <v>323</v>
      </c>
      <c r="C8" s="261">
        <v>0</v>
      </c>
    </row>
    <row r="9" spans="1:13" x14ac:dyDescent="0.35">
      <c r="A9" s="253" t="s">
        <v>322</v>
      </c>
      <c r="B9" s="253" t="s">
        <v>323</v>
      </c>
      <c r="C9" s="262">
        <v>0</v>
      </c>
    </row>
    <row r="10" spans="1:13" x14ac:dyDescent="0.35">
      <c r="A10" s="263"/>
      <c r="B10" s="264" t="s">
        <v>324</v>
      </c>
      <c r="C10" s="258">
        <f>ROUND(SUM(C7:C9),2)</f>
        <v>0</v>
      </c>
      <c r="E10" s="259" t="s">
        <v>321</v>
      </c>
    </row>
    <row r="11" spans="1:13" x14ac:dyDescent="0.35">
      <c r="A11" s="246"/>
      <c r="B11" s="246"/>
      <c r="C11" s="265"/>
    </row>
    <row r="12" spans="1:13" x14ac:dyDescent="0.35">
      <c r="A12" s="246"/>
      <c r="B12" s="266" t="s">
        <v>325</v>
      </c>
      <c r="C12" s="258">
        <f>+C10+C6</f>
        <v>0</v>
      </c>
      <c r="E12" s="267" t="s">
        <v>250</v>
      </c>
    </row>
    <row r="13" spans="1:13" x14ac:dyDescent="0.35">
      <c r="A13" s="246"/>
      <c r="B13" s="246"/>
      <c r="C13" s="260"/>
    </row>
    <row r="14" spans="1:13" x14ac:dyDescent="0.35">
      <c r="A14" s="268" t="s">
        <v>326</v>
      </c>
      <c r="B14" s="269"/>
      <c r="C14" s="270"/>
      <c r="E14" s="259" t="s">
        <v>252</v>
      </c>
    </row>
    <row r="15" spans="1:13" ht="45" customHeight="1" x14ac:dyDescent="0.35">
      <c r="A15" s="511"/>
      <c r="B15" s="512"/>
      <c r="C15" s="513"/>
      <c r="E15" s="514" t="s">
        <v>253</v>
      </c>
      <c r="F15" s="514"/>
      <c r="G15" s="514"/>
      <c r="H15" s="514"/>
      <c r="I15" s="514"/>
      <c r="J15" s="514"/>
      <c r="K15" s="514"/>
      <c r="L15" s="514"/>
      <c r="M15" s="514"/>
    </row>
    <row r="16" spans="1:13" x14ac:dyDescent="0.35">
      <c r="A16" s="246"/>
      <c r="B16" s="246"/>
      <c r="C16" s="246"/>
      <c r="E16" s="259"/>
    </row>
    <row r="17" spans="1:13" x14ac:dyDescent="0.35">
      <c r="A17" s="268" t="s">
        <v>327</v>
      </c>
      <c r="B17" s="271"/>
      <c r="C17" s="272"/>
      <c r="E17" s="259" t="s">
        <v>252</v>
      </c>
    </row>
    <row r="18" spans="1:13" ht="45" customHeight="1" x14ac:dyDescent="0.35">
      <c r="A18" s="511"/>
      <c r="B18" s="512"/>
      <c r="C18" s="513"/>
      <c r="E18" s="514" t="s">
        <v>253</v>
      </c>
      <c r="F18" s="514"/>
      <c r="G18" s="514"/>
      <c r="H18" s="514"/>
      <c r="I18" s="514"/>
      <c r="J18" s="514"/>
      <c r="K18" s="514"/>
      <c r="L18" s="514"/>
      <c r="M18" s="514"/>
    </row>
  </sheetData>
  <sheetProtection sheet="1" objects="1" scenarios="1"/>
  <mergeCells count="6">
    <mergeCell ref="A1:B1"/>
    <mergeCell ref="A2:C2"/>
    <mergeCell ref="A15:C15"/>
    <mergeCell ref="A18:C18"/>
    <mergeCell ref="E15:M15"/>
    <mergeCell ref="E18:M18"/>
  </mergeCells>
  <printOptions horizontalCentered="1"/>
  <pageMargins left="0.25" right="0.25" top="0.25" bottom="0.25" header="0.3" footer="0.3"/>
  <pageSetup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93639-FA9A-4901-B1BF-B02F9775C244}">
  <sheetPr>
    <pageSetUpPr fitToPage="1"/>
  </sheetPr>
  <dimension ref="A1:P33"/>
  <sheetViews>
    <sheetView zoomScaleNormal="100" workbookViewId="0">
      <selection activeCell="A6" sqref="A6"/>
    </sheetView>
  </sheetViews>
  <sheetFormatPr defaultColWidth="9.08984375" defaultRowHeight="13" x14ac:dyDescent="0.3"/>
  <cols>
    <col min="1" max="1" width="37.08984375" style="13" customWidth="1"/>
    <col min="2" max="5" width="16.90625" style="13" customWidth="1"/>
    <col min="6" max="6" width="18.453125" style="13" customWidth="1"/>
    <col min="7" max="7" width="2.6328125" style="13" customWidth="1"/>
    <col min="8" max="16384" width="9.08984375" style="13"/>
  </cols>
  <sheetData>
    <row r="1" spans="1:8" ht="25.5" customHeight="1" x14ac:dyDescent="0.35">
      <c r="A1" s="480" t="s">
        <v>236</v>
      </c>
      <c r="B1" s="480"/>
      <c r="C1" s="480"/>
      <c r="D1" s="480"/>
      <c r="E1" s="480"/>
      <c r="F1" s="8">
        <f>+'Section A'!B2</f>
        <v>0</v>
      </c>
    </row>
    <row r="2" spans="1:8" ht="67.5" customHeight="1" x14ac:dyDescent="0.3">
      <c r="A2" s="481" t="s">
        <v>328</v>
      </c>
      <c r="B2" s="481"/>
      <c r="C2" s="481"/>
      <c r="D2" s="481"/>
      <c r="E2" s="481"/>
      <c r="F2" s="481"/>
    </row>
    <row r="3" spans="1:8" x14ac:dyDescent="0.3">
      <c r="A3" s="481" t="s">
        <v>329</v>
      </c>
      <c r="B3" s="481"/>
      <c r="C3" s="481"/>
      <c r="D3" s="481"/>
      <c r="E3" s="481"/>
      <c r="F3" s="481"/>
    </row>
    <row r="5" spans="1:8" x14ac:dyDescent="0.3">
      <c r="A5" s="225" t="s">
        <v>330</v>
      </c>
      <c r="B5" s="225" t="s">
        <v>269</v>
      </c>
      <c r="C5" s="225" t="s">
        <v>268</v>
      </c>
      <c r="D5" s="225" t="s">
        <v>287</v>
      </c>
      <c r="E5" s="225" t="s">
        <v>244</v>
      </c>
      <c r="F5" s="225" t="s">
        <v>331</v>
      </c>
      <c r="H5" s="143" t="s">
        <v>246</v>
      </c>
    </row>
    <row r="6" spans="1:8" s="93" customFormat="1" ht="14.5" x14ac:dyDescent="0.35">
      <c r="A6" s="221"/>
      <c r="B6" s="102"/>
      <c r="C6" s="102"/>
      <c r="D6" s="123"/>
      <c r="E6" s="102"/>
      <c r="F6" s="82">
        <f t="shared" ref="F6:F16" si="0">ROUND(+B6*D6*E6,0)</f>
        <v>0</v>
      </c>
      <c r="H6" s="117"/>
    </row>
    <row r="7" spans="1:8" s="93" customFormat="1" ht="14.5" x14ac:dyDescent="0.35">
      <c r="A7" s="338"/>
      <c r="B7" s="102"/>
      <c r="C7" s="102"/>
      <c r="D7" s="123"/>
      <c r="E7" s="102"/>
      <c r="F7" s="82">
        <f t="shared" si="0"/>
        <v>0</v>
      </c>
      <c r="H7" s="117"/>
    </row>
    <row r="8" spans="1:8" s="93" customFormat="1" ht="14.5" x14ac:dyDescent="0.35">
      <c r="A8" s="338"/>
      <c r="B8" s="102"/>
      <c r="C8" s="102"/>
      <c r="D8" s="123"/>
      <c r="E8" s="102"/>
      <c r="F8" s="82">
        <f t="shared" si="0"/>
        <v>0</v>
      </c>
      <c r="H8" s="117"/>
    </row>
    <row r="9" spans="1:8" s="93" customFormat="1" ht="14.5" x14ac:dyDescent="0.35">
      <c r="A9" s="338"/>
      <c r="B9" s="102"/>
      <c r="C9" s="102"/>
      <c r="D9" s="123"/>
      <c r="E9" s="102"/>
      <c r="F9" s="82">
        <f t="shared" si="0"/>
        <v>0</v>
      </c>
      <c r="H9" s="117"/>
    </row>
    <row r="10" spans="1:8" s="93" customFormat="1" ht="14.5" x14ac:dyDescent="0.35">
      <c r="A10" s="338"/>
      <c r="B10" s="102"/>
      <c r="C10" s="102"/>
      <c r="D10" s="123"/>
      <c r="E10" s="102"/>
      <c r="F10" s="82">
        <f t="shared" si="0"/>
        <v>0</v>
      </c>
      <c r="H10" s="117"/>
    </row>
    <row r="11" spans="1:8" s="93" customFormat="1" ht="13.5" x14ac:dyDescent="0.35">
      <c r="A11" s="338"/>
      <c r="B11" s="102"/>
      <c r="C11" s="102"/>
      <c r="D11" s="123"/>
      <c r="E11" s="102"/>
      <c r="F11" s="82">
        <f t="shared" si="0"/>
        <v>0</v>
      </c>
    </row>
    <row r="12" spans="1:8" s="93" customFormat="1" ht="14.5" x14ac:dyDescent="0.35">
      <c r="A12" s="338"/>
      <c r="B12" s="102"/>
      <c r="C12" s="102"/>
      <c r="D12" s="123"/>
      <c r="E12" s="102"/>
      <c r="F12" s="82">
        <f t="shared" si="0"/>
        <v>0</v>
      </c>
      <c r="H12" s="117"/>
    </row>
    <row r="13" spans="1:8" s="93" customFormat="1" ht="14.5" x14ac:dyDescent="0.35">
      <c r="A13" s="338"/>
      <c r="B13" s="102"/>
      <c r="C13" s="102"/>
      <c r="D13" s="123"/>
      <c r="E13" s="102"/>
      <c r="F13" s="82">
        <f t="shared" si="0"/>
        <v>0</v>
      </c>
      <c r="H13" s="117"/>
    </row>
    <row r="14" spans="1:8" s="93" customFormat="1" ht="14.5" x14ac:dyDescent="0.35">
      <c r="A14" s="338"/>
      <c r="B14" s="102"/>
      <c r="C14" s="102"/>
      <c r="D14" s="123"/>
      <c r="E14" s="102"/>
      <c r="F14" s="82">
        <f t="shared" si="0"/>
        <v>0</v>
      </c>
      <c r="H14" s="117"/>
    </row>
    <row r="15" spans="1:8" s="93" customFormat="1" ht="14.5" x14ac:dyDescent="0.35">
      <c r="A15" s="338"/>
      <c r="B15" s="102"/>
      <c r="C15" s="102"/>
      <c r="D15" s="123"/>
      <c r="E15" s="102"/>
      <c r="F15" s="82">
        <f t="shared" si="0"/>
        <v>0</v>
      </c>
      <c r="H15" s="117"/>
    </row>
    <row r="16" spans="1:8" s="93" customFormat="1" ht="14.5" x14ac:dyDescent="0.35">
      <c r="A16" s="338"/>
      <c r="B16" s="102"/>
      <c r="C16" s="102"/>
      <c r="D16" s="123"/>
      <c r="E16" s="102"/>
      <c r="F16" s="305">
        <f t="shared" si="0"/>
        <v>0</v>
      </c>
      <c r="H16" s="117"/>
    </row>
    <row r="17" spans="1:16" s="93" customFormat="1" ht="13.5" x14ac:dyDescent="0.35">
      <c r="A17" s="338"/>
      <c r="D17" s="137"/>
      <c r="E17" s="278" t="s">
        <v>247</v>
      </c>
      <c r="F17" s="279">
        <f>SUM(F6:F16)</f>
        <v>0</v>
      </c>
    </row>
    <row r="18" spans="1:16" s="93" customFormat="1" x14ac:dyDescent="0.3">
      <c r="A18" s="338"/>
      <c r="D18" s="137"/>
      <c r="F18" s="131"/>
    </row>
    <row r="19" spans="1:16" s="93" customFormat="1" ht="13.5" x14ac:dyDescent="0.35">
      <c r="A19" s="338"/>
      <c r="B19" s="102"/>
      <c r="C19" s="102"/>
      <c r="D19" s="123"/>
      <c r="E19" s="102"/>
      <c r="F19" s="82">
        <f>ROUND(+B19*D19*E19,0)</f>
        <v>0</v>
      </c>
    </row>
    <row r="20" spans="1:16" s="93" customFormat="1" ht="13.5" x14ac:dyDescent="0.35">
      <c r="A20" s="338"/>
      <c r="B20" s="102"/>
      <c r="C20" s="102"/>
      <c r="D20" s="123"/>
      <c r="E20" s="102"/>
      <c r="F20" s="82">
        <f>ROUND(+B20*D20*E20,0)</f>
        <v>0</v>
      </c>
    </row>
    <row r="21" spans="1:16" s="93" customFormat="1" ht="13.5" x14ac:dyDescent="0.35">
      <c r="A21" s="338"/>
      <c r="B21" s="102"/>
      <c r="C21" s="102"/>
      <c r="D21" s="123"/>
      <c r="E21" s="102"/>
      <c r="F21" s="82">
        <f>ROUND(+B21*D21*E21,0)</f>
        <v>0</v>
      </c>
    </row>
    <row r="22" spans="1:16" s="93" customFormat="1" ht="13.5" x14ac:dyDescent="0.35">
      <c r="A22" s="338"/>
      <c r="B22" s="102"/>
      <c r="C22" s="102"/>
      <c r="D22" s="123"/>
      <c r="E22" s="102"/>
      <c r="F22" s="82">
        <f>ROUND(+B22*D22*E22,0)</f>
        <v>0</v>
      </c>
    </row>
    <row r="23" spans="1:16" s="93" customFormat="1" ht="13.5" x14ac:dyDescent="0.35">
      <c r="A23" s="338"/>
      <c r="B23" s="102"/>
      <c r="C23" s="102"/>
      <c r="D23" s="123"/>
      <c r="E23" s="102"/>
      <c r="F23" s="305">
        <f>ROUND(+B23*D23*E23,0)</f>
        <v>0</v>
      </c>
    </row>
    <row r="24" spans="1:16" s="93" customFormat="1" ht="13.5" x14ac:dyDescent="0.35">
      <c r="E24" s="278" t="s">
        <v>248</v>
      </c>
      <c r="F24" s="279">
        <f>SUM(F19:F23)</f>
        <v>0</v>
      </c>
    </row>
    <row r="25" spans="1:16" s="93" customFormat="1" x14ac:dyDescent="0.3">
      <c r="F25" s="131"/>
    </row>
    <row r="26" spans="1:16" ht="14.5" x14ac:dyDescent="0.35">
      <c r="A26" s="8"/>
      <c r="B26" s="8"/>
      <c r="C26" s="8"/>
      <c r="D26" s="336"/>
      <c r="E26" s="336" t="s">
        <v>332</v>
      </c>
      <c r="F26" s="80">
        <f>+F24+F17</f>
        <v>0</v>
      </c>
      <c r="H26" s="142" t="s">
        <v>250</v>
      </c>
    </row>
    <row r="28" spans="1:16" s="93" customFormat="1" ht="14" x14ac:dyDescent="0.3">
      <c r="A28" s="109" t="s">
        <v>333</v>
      </c>
      <c r="B28" s="110"/>
      <c r="C28" s="110"/>
      <c r="D28" s="110"/>
      <c r="E28" s="110"/>
      <c r="F28" s="111"/>
      <c r="H28" s="143" t="s">
        <v>252</v>
      </c>
    </row>
    <row r="29" spans="1:16" s="93" customFormat="1" ht="45" customHeight="1" x14ac:dyDescent="0.3">
      <c r="A29" s="490"/>
      <c r="B29" s="491"/>
      <c r="C29" s="491"/>
      <c r="D29" s="491"/>
      <c r="E29" s="491"/>
      <c r="F29" s="492"/>
      <c r="H29" s="482" t="s">
        <v>253</v>
      </c>
      <c r="I29" s="482"/>
      <c r="J29" s="482"/>
      <c r="K29" s="482"/>
      <c r="L29" s="482"/>
      <c r="M29" s="482"/>
      <c r="N29" s="482"/>
      <c r="O29" s="482"/>
      <c r="P29" s="482"/>
    </row>
    <row r="30" spans="1:16" ht="14.5" x14ac:dyDescent="0.35">
      <c r="A30" s="8"/>
      <c r="B30" s="8"/>
      <c r="C30" s="8"/>
      <c r="D30" s="8"/>
      <c r="E30" s="8"/>
      <c r="F30" s="8"/>
      <c r="H30"/>
    </row>
    <row r="31" spans="1:16" s="93" customFormat="1" x14ac:dyDescent="0.3">
      <c r="A31" s="109" t="s">
        <v>334</v>
      </c>
      <c r="B31" s="114"/>
      <c r="C31" s="114"/>
      <c r="D31" s="114"/>
      <c r="E31" s="114"/>
      <c r="F31" s="115"/>
      <c r="H31" s="143" t="s">
        <v>252</v>
      </c>
    </row>
    <row r="32" spans="1:16" s="93" customFormat="1" ht="45" customHeight="1" x14ac:dyDescent="0.3">
      <c r="A32" s="490"/>
      <c r="B32" s="491"/>
      <c r="C32" s="491"/>
      <c r="D32" s="491"/>
      <c r="E32" s="491"/>
      <c r="F32" s="492"/>
      <c r="H32" s="482" t="s">
        <v>253</v>
      </c>
      <c r="I32" s="482"/>
      <c r="J32" s="482"/>
      <c r="K32" s="482"/>
      <c r="L32" s="482"/>
      <c r="M32" s="482"/>
      <c r="N32" s="482"/>
      <c r="O32" s="482"/>
      <c r="P32" s="482"/>
    </row>
    <row r="33" spans="1:6" ht="14.5" x14ac:dyDescent="0.35">
      <c r="A33" s="8"/>
      <c r="B33" s="8"/>
      <c r="C33" s="8"/>
      <c r="D33" s="8"/>
      <c r="E33" s="8"/>
      <c r="F33" s="88"/>
    </row>
  </sheetData>
  <sheetProtection password="CB02" sheet="1" formatCells="0" formatRows="0" insertRows="0" deleteRows="0" sort="0"/>
  <mergeCells count="7">
    <mergeCell ref="A29:F29"/>
    <mergeCell ref="A32:F32"/>
    <mergeCell ref="A1:E1"/>
    <mergeCell ref="A2:F2"/>
    <mergeCell ref="H29:P29"/>
    <mergeCell ref="H32:P32"/>
    <mergeCell ref="A3:F3"/>
  </mergeCells>
  <printOptions horizontalCentered="1"/>
  <pageMargins left="0.25" right="0.25" top="0.25" bottom="0.25" header="0.3" footer="0.3"/>
  <pageSetup fitToHeight="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BDA8B-C6E4-4ED3-A00A-F2C2873419B5}">
  <sheetPr>
    <pageSetUpPr fitToPage="1"/>
  </sheetPr>
  <dimension ref="A1:M25"/>
  <sheetViews>
    <sheetView zoomScaleNormal="100" zoomScaleSheetLayoutView="100" workbookViewId="0">
      <selection activeCell="A5" sqref="A5"/>
    </sheetView>
  </sheetViews>
  <sheetFormatPr defaultColWidth="9.08984375" defaultRowHeight="14.5" x14ac:dyDescent="0.35"/>
  <cols>
    <col min="1" max="1" width="39.453125" style="8" customWidth="1"/>
    <col min="2" max="2" width="75.54296875" style="8" customWidth="1"/>
    <col min="3" max="3" width="18.54296875" style="8" customWidth="1"/>
    <col min="4" max="4" width="2.08984375" style="8" customWidth="1"/>
    <col min="5" max="16384" width="9.08984375" style="8"/>
  </cols>
  <sheetData>
    <row r="1" spans="1:3" ht="20.25" customHeight="1" x14ac:dyDescent="0.35">
      <c r="A1" s="480" t="s">
        <v>236</v>
      </c>
      <c r="B1" s="480"/>
      <c r="C1" s="8">
        <f>+'Section A'!B2</f>
        <v>0</v>
      </c>
    </row>
    <row r="2" spans="1:3" ht="53.25" customHeight="1" x14ac:dyDescent="0.35">
      <c r="A2" s="488" t="s">
        <v>335</v>
      </c>
      <c r="B2" s="488"/>
      <c r="C2" s="488"/>
    </row>
    <row r="3" spans="1:3" x14ac:dyDescent="0.35">
      <c r="A3" s="497" t="s">
        <v>336</v>
      </c>
      <c r="B3" s="497"/>
      <c r="C3" s="497"/>
    </row>
    <row r="4" spans="1:3" ht="26" x14ac:dyDescent="0.35">
      <c r="A4" s="337" t="s">
        <v>316</v>
      </c>
      <c r="B4" s="228" t="s">
        <v>317</v>
      </c>
      <c r="C4" s="337" t="s">
        <v>337</v>
      </c>
    </row>
    <row r="5" spans="1:3" s="104" customFormat="1" x14ac:dyDescent="0.35">
      <c r="A5" s="222"/>
      <c r="B5" s="221"/>
      <c r="C5" s="103">
        <v>0</v>
      </c>
    </row>
    <row r="6" spans="1:3" s="104" customFormat="1" x14ac:dyDescent="0.35">
      <c r="A6" s="338"/>
      <c r="B6" s="338"/>
      <c r="C6" s="103">
        <v>0</v>
      </c>
    </row>
    <row r="7" spans="1:3" s="104" customFormat="1" x14ac:dyDescent="0.35">
      <c r="A7" s="338"/>
      <c r="B7" s="338"/>
      <c r="C7" s="103">
        <v>0</v>
      </c>
    </row>
    <row r="8" spans="1:3" s="104" customFormat="1" x14ac:dyDescent="0.35">
      <c r="A8" s="219"/>
      <c r="B8" s="338"/>
      <c r="C8" s="103">
        <v>0</v>
      </c>
    </row>
    <row r="9" spans="1:3" s="104" customFormat="1" x14ac:dyDescent="0.35">
      <c r="A9" s="338"/>
      <c r="B9" s="338"/>
      <c r="C9" s="136">
        <v>0</v>
      </c>
    </row>
    <row r="10" spans="1:3" s="104" customFormat="1" x14ac:dyDescent="0.35">
      <c r="A10" s="338"/>
      <c r="B10" s="278" t="s">
        <v>247</v>
      </c>
      <c r="C10" s="279">
        <f>SUM(C5:C9)</f>
        <v>0</v>
      </c>
    </row>
    <row r="11" spans="1:3" s="104" customFormat="1" x14ac:dyDescent="0.35">
      <c r="A11" s="338"/>
      <c r="B11" s="338"/>
      <c r="C11" s="108"/>
    </row>
    <row r="12" spans="1:3" s="104" customFormat="1" x14ac:dyDescent="0.35">
      <c r="A12" s="338"/>
      <c r="B12" s="338"/>
      <c r="C12" s="103">
        <v>0</v>
      </c>
    </row>
    <row r="13" spans="1:3" s="104" customFormat="1" x14ac:dyDescent="0.35">
      <c r="A13" s="338"/>
      <c r="B13" s="338"/>
      <c r="C13" s="103">
        <v>0</v>
      </c>
    </row>
    <row r="14" spans="1:3" s="104" customFormat="1" x14ac:dyDescent="0.35">
      <c r="A14" s="338"/>
      <c r="B14" s="338"/>
      <c r="C14" s="103">
        <v>0</v>
      </c>
    </row>
    <row r="15" spans="1:3" s="104" customFormat="1" x14ac:dyDescent="0.35">
      <c r="A15" s="338"/>
      <c r="B15" s="338"/>
      <c r="C15" s="103">
        <v>0</v>
      </c>
    </row>
    <row r="16" spans="1:3" s="104" customFormat="1" x14ac:dyDescent="0.35">
      <c r="A16" s="338"/>
      <c r="B16" s="338"/>
      <c r="C16" s="136">
        <v>0</v>
      </c>
    </row>
    <row r="17" spans="1:13" x14ac:dyDescent="0.35">
      <c r="B17" s="278" t="s">
        <v>248</v>
      </c>
      <c r="C17" s="279">
        <f>SUM(C12:C16)</f>
        <v>0</v>
      </c>
    </row>
    <row r="18" spans="1:13" x14ac:dyDescent="0.35">
      <c r="C18" s="88"/>
    </row>
    <row r="19" spans="1:13" x14ac:dyDescent="0.35">
      <c r="B19" s="336" t="s">
        <v>338</v>
      </c>
      <c r="C19" s="80">
        <f>+C17+C10</f>
        <v>0</v>
      </c>
      <c r="E19" s="142" t="s">
        <v>250</v>
      </c>
    </row>
    <row r="20" spans="1:13" s="104" customFormat="1" x14ac:dyDescent="0.35">
      <c r="C20" s="108"/>
    </row>
    <row r="21" spans="1:13" s="104" customFormat="1" x14ac:dyDescent="0.35">
      <c r="A21" s="109" t="s">
        <v>339</v>
      </c>
      <c r="B21" s="110"/>
      <c r="C21" s="111"/>
      <c r="E21" s="143" t="s">
        <v>252</v>
      </c>
    </row>
    <row r="22" spans="1:13" s="104" customFormat="1" ht="45" customHeight="1" x14ac:dyDescent="0.35">
      <c r="A22" s="490"/>
      <c r="B22" s="491"/>
      <c r="C22" s="492"/>
      <c r="E22" s="482" t="s">
        <v>253</v>
      </c>
      <c r="F22" s="482"/>
      <c r="G22" s="482"/>
      <c r="H22" s="482"/>
      <c r="I22" s="482"/>
      <c r="J22" s="482"/>
      <c r="K22" s="482"/>
      <c r="L22" s="482"/>
      <c r="M22" s="482"/>
    </row>
    <row r="24" spans="1:13" s="104" customFormat="1" x14ac:dyDescent="0.35">
      <c r="A24" s="109" t="s">
        <v>340</v>
      </c>
      <c r="B24" s="114"/>
      <c r="C24" s="115"/>
      <c r="E24" s="143" t="s">
        <v>252</v>
      </c>
    </row>
    <row r="25" spans="1:13" s="104" customFormat="1" ht="45" customHeight="1" x14ac:dyDescent="0.35">
      <c r="A25" s="490"/>
      <c r="B25" s="491"/>
      <c r="C25" s="492"/>
      <c r="E25" s="482" t="s">
        <v>253</v>
      </c>
      <c r="F25" s="482"/>
      <c r="G25" s="482"/>
      <c r="H25" s="482"/>
      <c r="I25" s="482"/>
      <c r="J25" s="482"/>
      <c r="K25" s="482"/>
      <c r="L25" s="482"/>
      <c r="M25" s="482"/>
    </row>
  </sheetData>
  <sheetProtection password="CB02" sheet="1" formatCells="0" formatRows="0" insertRows="0" deleteRows="0" sort="0"/>
  <mergeCells count="7">
    <mergeCell ref="A1:B1"/>
    <mergeCell ref="A2:C2"/>
    <mergeCell ref="A22:C22"/>
    <mergeCell ref="A25:C25"/>
    <mergeCell ref="E22:M22"/>
    <mergeCell ref="E25:M25"/>
    <mergeCell ref="A3:C3"/>
  </mergeCells>
  <printOptions horizontalCentered="1"/>
  <pageMargins left="0.25" right="0.25" top="0.25" bottom="0.25" header="0.3" footer="0.3"/>
  <pageSetup fitToHeight="0" orientation="landscape"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65CEC-F7EB-498B-B697-0A0F3BC3B0A3}">
  <sheetPr>
    <pageSetUpPr fitToPage="1"/>
  </sheetPr>
  <dimension ref="A1:P30"/>
  <sheetViews>
    <sheetView zoomScaleNormal="100" workbookViewId="0">
      <selection activeCell="A6" sqref="A6"/>
    </sheetView>
  </sheetViews>
  <sheetFormatPr defaultColWidth="9.08984375" defaultRowHeight="14.5" x14ac:dyDescent="0.35"/>
  <cols>
    <col min="1" max="1" width="42.36328125" style="8" customWidth="1"/>
    <col min="2" max="5" width="16.453125" style="8" customWidth="1"/>
    <col min="6" max="6" width="16.6328125" style="8" customWidth="1"/>
    <col min="7" max="7" width="2.453125" style="8" customWidth="1"/>
    <col min="8" max="16384" width="9.08984375" style="8"/>
  </cols>
  <sheetData>
    <row r="1" spans="1:6" ht="29.25" customHeight="1" x14ac:dyDescent="0.35">
      <c r="A1" s="480" t="s">
        <v>236</v>
      </c>
      <c r="B1" s="480"/>
      <c r="C1" s="480"/>
      <c r="D1" s="480"/>
      <c r="E1" s="480"/>
      <c r="F1" s="8">
        <f>+'Section A'!B2</f>
        <v>0</v>
      </c>
    </row>
    <row r="2" spans="1:6" ht="41.25" customHeight="1" x14ac:dyDescent="0.35">
      <c r="A2" s="481" t="s">
        <v>341</v>
      </c>
      <c r="B2" s="481"/>
      <c r="C2" s="481"/>
      <c r="D2" s="481"/>
      <c r="E2" s="481"/>
      <c r="F2" s="481"/>
    </row>
    <row r="3" spans="1:6" ht="30" customHeight="1" x14ac:dyDescent="0.35">
      <c r="A3" s="481" t="s">
        <v>342</v>
      </c>
      <c r="B3" s="481"/>
      <c r="C3" s="481"/>
      <c r="D3" s="481"/>
      <c r="E3" s="481"/>
      <c r="F3" s="481"/>
    </row>
    <row r="4" spans="1:6" ht="7.5" customHeight="1" x14ac:dyDescent="0.35">
      <c r="A4" s="13"/>
      <c r="B4" s="13"/>
      <c r="C4" s="13"/>
      <c r="D4" s="13"/>
      <c r="E4" s="13"/>
      <c r="F4" s="13"/>
    </row>
    <row r="5" spans="1:6" ht="26" x14ac:dyDescent="0.35">
      <c r="A5" s="225" t="s">
        <v>330</v>
      </c>
      <c r="B5" s="225" t="s">
        <v>269</v>
      </c>
      <c r="C5" s="225" t="s">
        <v>268</v>
      </c>
      <c r="D5" s="225" t="s">
        <v>287</v>
      </c>
      <c r="E5" s="225" t="s">
        <v>244</v>
      </c>
      <c r="F5" s="14" t="s">
        <v>343</v>
      </c>
    </row>
    <row r="6" spans="1:6" s="104" customFormat="1" x14ac:dyDescent="0.35">
      <c r="A6" s="221"/>
      <c r="B6" s="102"/>
      <c r="C6" s="102"/>
      <c r="D6" s="123"/>
      <c r="E6" s="102"/>
      <c r="F6" s="82">
        <f t="shared" ref="F6:F14" si="0">ROUND(+B6*D6*E6,0)</f>
        <v>0</v>
      </c>
    </row>
    <row r="7" spans="1:6" s="104" customFormat="1" x14ac:dyDescent="0.35">
      <c r="A7" s="338"/>
      <c r="B7" s="102"/>
      <c r="C7" s="102"/>
      <c r="D7" s="123"/>
      <c r="E7" s="102"/>
      <c r="F7" s="82">
        <f t="shared" si="0"/>
        <v>0</v>
      </c>
    </row>
    <row r="8" spans="1:6" s="104" customFormat="1" x14ac:dyDescent="0.35">
      <c r="A8" s="338"/>
      <c r="B8" s="102"/>
      <c r="C8" s="102"/>
      <c r="D8" s="123"/>
      <c r="E8" s="102"/>
      <c r="F8" s="82">
        <f t="shared" si="0"/>
        <v>0</v>
      </c>
    </row>
    <row r="9" spans="1:6" s="104" customFormat="1" x14ac:dyDescent="0.35">
      <c r="A9" s="338"/>
      <c r="B9" s="102"/>
      <c r="C9" s="102"/>
      <c r="D9" s="123"/>
      <c r="E9" s="102"/>
      <c r="F9" s="82">
        <f t="shared" si="0"/>
        <v>0</v>
      </c>
    </row>
    <row r="10" spans="1:6" s="104" customFormat="1" x14ac:dyDescent="0.35">
      <c r="A10" s="338"/>
      <c r="B10" s="102"/>
      <c r="C10" s="102"/>
      <c r="D10" s="123"/>
      <c r="E10" s="102"/>
      <c r="F10" s="82">
        <f t="shared" si="0"/>
        <v>0</v>
      </c>
    </row>
    <row r="11" spans="1:6" s="104" customFormat="1" x14ac:dyDescent="0.35">
      <c r="A11" s="338"/>
      <c r="B11" s="102"/>
      <c r="C11" s="102"/>
      <c r="D11" s="123"/>
      <c r="E11" s="102"/>
      <c r="F11" s="82">
        <f t="shared" si="0"/>
        <v>0</v>
      </c>
    </row>
    <row r="12" spans="1:6" s="104" customFormat="1" x14ac:dyDescent="0.35">
      <c r="A12" s="338"/>
      <c r="B12" s="102"/>
      <c r="C12" s="102"/>
      <c r="D12" s="123"/>
      <c r="E12" s="102"/>
      <c r="F12" s="82">
        <f t="shared" si="0"/>
        <v>0</v>
      </c>
    </row>
    <row r="13" spans="1:6" s="104" customFormat="1" x14ac:dyDescent="0.35">
      <c r="A13" s="338"/>
      <c r="B13" s="102"/>
      <c r="C13" s="102"/>
      <c r="D13" s="123"/>
      <c r="E13" s="102"/>
      <c r="F13" s="82">
        <f t="shared" si="0"/>
        <v>0</v>
      </c>
    </row>
    <row r="14" spans="1:6" s="104" customFormat="1" x14ac:dyDescent="0.35">
      <c r="A14" s="338"/>
      <c r="B14" s="102"/>
      <c r="C14" s="102"/>
      <c r="D14" s="123"/>
      <c r="E14" s="102"/>
      <c r="F14" s="305">
        <f t="shared" si="0"/>
        <v>0</v>
      </c>
    </row>
    <row r="15" spans="1:6" s="104" customFormat="1" x14ac:dyDescent="0.35">
      <c r="A15" s="338"/>
      <c r="B15" s="93"/>
      <c r="C15" s="93"/>
      <c r="D15" s="137"/>
      <c r="E15" s="278" t="s">
        <v>247</v>
      </c>
      <c r="F15" s="279">
        <f>SUM(F6:F14)</f>
        <v>0</v>
      </c>
    </row>
    <row r="16" spans="1:6" s="104" customFormat="1" x14ac:dyDescent="0.35">
      <c r="A16" s="338"/>
      <c r="B16" s="93"/>
      <c r="C16" s="93"/>
      <c r="D16" s="137"/>
      <c r="E16" s="93"/>
      <c r="F16" s="131"/>
    </row>
    <row r="17" spans="1:16" s="104" customFormat="1" x14ac:dyDescent="0.35">
      <c r="A17" s="338"/>
      <c r="B17" s="102"/>
      <c r="C17" s="102"/>
      <c r="D17" s="123"/>
      <c r="E17" s="102"/>
      <c r="F17" s="82">
        <f>ROUND(+B17*D17*E17,0)</f>
        <v>0</v>
      </c>
    </row>
    <row r="18" spans="1:16" s="104" customFormat="1" x14ac:dyDescent="0.35">
      <c r="A18" s="338"/>
      <c r="B18" s="102"/>
      <c r="C18" s="102"/>
      <c r="D18" s="123"/>
      <c r="E18" s="102"/>
      <c r="F18" s="82">
        <f>ROUND(+B18*D18*E18,0)</f>
        <v>0</v>
      </c>
    </row>
    <row r="19" spans="1:16" s="104" customFormat="1" x14ac:dyDescent="0.35">
      <c r="A19" s="338"/>
      <c r="B19" s="102"/>
      <c r="C19" s="102"/>
      <c r="D19" s="123"/>
      <c r="E19" s="102"/>
      <c r="F19" s="82">
        <f>ROUND(+B19*D19*E19,0)</f>
        <v>0</v>
      </c>
    </row>
    <row r="20" spans="1:16" s="104" customFormat="1" x14ac:dyDescent="0.35">
      <c r="A20" s="338"/>
      <c r="B20" s="102"/>
      <c r="C20" s="102"/>
      <c r="D20" s="123"/>
      <c r="E20" s="102"/>
      <c r="F20" s="82">
        <f>ROUND(+B20*D20*E20,0)</f>
        <v>0</v>
      </c>
    </row>
    <row r="21" spans="1:16" s="104" customFormat="1" x14ac:dyDescent="0.35">
      <c r="A21" s="338"/>
      <c r="B21" s="102"/>
      <c r="C21" s="102"/>
      <c r="D21" s="123"/>
      <c r="E21" s="102"/>
      <c r="F21" s="305">
        <f>ROUND(+B21*D21*E21,0)</f>
        <v>0</v>
      </c>
    </row>
    <row r="22" spans="1:16" x14ac:dyDescent="0.35">
      <c r="E22" s="278" t="s">
        <v>248</v>
      </c>
      <c r="F22" s="279">
        <f>SUM(F17:F21)</f>
        <v>0</v>
      </c>
    </row>
    <row r="23" spans="1:16" x14ac:dyDescent="0.35">
      <c r="F23" s="19"/>
    </row>
    <row r="24" spans="1:16" x14ac:dyDescent="0.35">
      <c r="C24" s="496" t="s">
        <v>344</v>
      </c>
      <c r="D24" s="496"/>
      <c r="E24" s="496"/>
      <c r="F24" s="80">
        <f>+F22+F15</f>
        <v>0</v>
      </c>
      <c r="H24" s="142" t="s">
        <v>250</v>
      </c>
    </row>
    <row r="25" spans="1:16" s="104" customFormat="1" x14ac:dyDescent="0.35">
      <c r="A25" s="223"/>
      <c r="B25" s="112"/>
      <c r="C25" s="112"/>
      <c r="D25" s="112"/>
      <c r="E25" s="112"/>
      <c r="F25" s="138"/>
    </row>
    <row r="26" spans="1:16" s="104" customFormat="1" x14ac:dyDescent="0.35">
      <c r="A26" s="109" t="s">
        <v>345</v>
      </c>
      <c r="B26" s="139"/>
      <c r="C26" s="139"/>
      <c r="D26" s="110"/>
      <c r="E26" s="110"/>
      <c r="F26" s="111"/>
      <c r="H26" s="143" t="s">
        <v>252</v>
      </c>
    </row>
    <row r="27" spans="1:16" s="104" customFormat="1" ht="45" customHeight="1" x14ac:dyDescent="0.35">
      <c r="A27" s="490"/>
      <c r="B27" s="491"/>
      <c r="C27" s="491"/>
      <c r="D27" s="491"/>
      <c r="E27" s="491"/>
      <c r="F27" s="492"/>
      <c r="H27" s="482" t="s">
        <v>253</v>
      </c>
      <c r="I27" s="482"/>
      <c r="J27" s="482"/>
      <c r="K27" s="482"/>
      <c r="L27" s="482"/>
      <c r="M27" s="482"/>
      <c r="N27" s="482"/>
      <c r="O27" s="482"/>
      <c r="P27" s="482"/>
    </row>
    <row r="29" spans="1:16" s="104" customFormat="1" x14ac:dyDescent="0.35">
      <c r="A29" s="109" t="s">
        <v>346</v>
      </c>
      <c r="B29" s="114"/>
      <c r="C29" s="114"/>
      <c r="D29" s="114"/>
      <c r="E29" s="114"/>
      <c r="F29" s="115"/>
      <c r="H29" s="143" t="s">
        <v>252</v>
      </c>
    </row>
    <row r="30" spans="1:16" s="104" customFormat="1" ht="45" customHeight="1" x14ac:dyDescent="0.35">
      <c r="A30" s="490"/>
      <c r="B30" s="491"/>
      <c r="C30" s="491"/>
      <c r="D30" s="491"/>
      <c r="E30" s="491"/>
      <c r="F30" s="492"/>
      <c r="H30" s="482" t="s">
        <v>253</v>
      </c>
      <c r="I30" s="482"/>
      <c r="J30" s="482"/>
      <c r="K30" s="482"/>
      <c r="L30" s="482"/>
      <c r="M30" s="482"/>
      <c r="N30" s="482"/>
      <c r="O30" s="482"/>
      <c r="P30" s="482"/>
    </row>
  </sheetData>
  <sheetProtection password="CB02" sheet="1" formatCells="0" formatRows="0" insertRows="0" deleteRows="0" sort="0"/>
  <mergeCells count="8">
    <mergeCell ref="H27:P27"/>
    <mergeCell ref="H30:P30"/>
    <mergeCell ref="A1:E1"/>
    <mergeCell ref="C24:E24"/>
    <mergeCell ref="A2:F2"/>
    <mergeCell ref="A27:F27"/>
    <mergeCell ref="A30:F30"/>
    <mergeCell ref="A3:F3"/>
  </mergeCells>
  <printOptions horizontalCentered="1"/>
  <pageMargins left="0.25" right="0.25" top="0.25" bottom="0.25" header="0.3" footer="0.3"/>
  <pageSetup fitToHeight="0" orientation="landscape"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88427-B429-4513-91F6-C083EC228129}">
  <sheetPr>
    <pageSetUpPr fitToPage="1"/>
  </sheetPr>
  <dimension ref="A1:P28"/>
  <sheetViews>
    <sheetView zoomScaleNormal="100" workbookViewId="0">
      <selection activeCell="A6" sqref="A6"/>
    </sheetView>
  </sheetViews>
  <sheetFormatPr defaultColWidth="9.08984375" defaultRowHeight="14.5" x14ac:dyDescent="0.35"/>
  <cols>
    <col min="1" max="1" width="56" style="8" customWidth="1"/>
    <col min="2" max="5" width="12.54296875" style="8" customWidth="1"/>
    <col min="6" max="6" width="17.08984375" style="8" customWidth="1"/>
    <col min="7" max="7" width="2.453125" style="8" customWidth="1"/>
    <col min="8" max="16384" width="9.08984375" style="8"/>
  </cols>
  <sheetData>
    <row r="1" spans="1:8" ht="24.75" customHeight="1" x14ac:dyDescent="0.35">
      <c r="A1" s="480" t="s">
        <v>236</v>
      </c>
      <c r="B1" s="480"/>
      <c r="C1" s="480"/>
      <c r="D1" s="480"/>
      <c r="E1" s="480"/>
      <c r="F1" s="8">
        <f>+'Section A'!B2</f>
        <v>0</v>
      </c>
    </row>
    <row r="2" spans="1:8" ht="42" customHeight="1" x14ac:dyDescent="0.35">
      <c r="A2" s="481" t="s">
        <v>347</v>
      </c>
      <c r="B2" s="481"/>
      <c r="C2" s="481"/>
      <c r="D2" s="481"/>
      <c r="E2" s="481"/>
      <c r="F2" s="481"/>
    </row>
    <row r="3" spans="1:8" ht="30" customHeight="1" x14ac:dyDescent="0.35">
      <c r="A3" s="481" t="s">
        <v>348</v>
      </c>
      <c r="B3" s="481"/>
      <c r="C3" s="481"/>
      <c r="D3" s="481"/>
      <c r="E3" s="481"/>
      <c r="F3" s="481"/>
    </row>
    <row r="4" spans="1:8" x14ac:dyDescent="0.35">
      <c r="A4" s="13"/>
      <c r="B4" s="13"/>
      <c r="C4" s="13"/>
      <c r="D4" s="13"/>
      <c r="E4" s="13"/>
      <c r="F4" s="13"/>
    </row>
    <row r="5" spans="1:8" ht="26" x14ac:dyDescent="0.35">
      <c r="A5" s="225" t="s">
        <v>330</v>
      </c>
      <c r="B5" s="225" t="s">
        <v>269</v>
      </c>
      <c r="C5" s="225" t="s">
        <v>268</v>
      </c>
      <c r="D5" s="225" t="s">
        <v>287</v>
      </c>
      <c r="E5" s="225" t="s">
        <v>244</v>
      </c>
      <c r="F5" s="14" t="s">
        <v>349</v>
      </c>
      <c r="H5" s="143" t="s">
        <v>246</v>
      </c>
    </row>
    <row r="6" spans="1:8" s="104" customFormat="1" x14ac:dyDescent="0.35">
      <c r="A6" s="221"/>
      <c r="B6" s="102"/>
      <c r="C6" s="102"/>
      <c r="D6" s="123"/>
      <c r="E6" s="102"/>
      <c r="F6" s="82">
        <f t="shared" ref="F6:F12" si="0">ROUND(+B6*D6*E6,0)</f>
        <v>0</v>
      </c>
      <c r="H6" s="117"/>
    </row>
    <row r="7" spans="1:8" s="104" customFormat="1" x14ac:dyDescent="0.35">
      <c r="A7" s="338"/>
      <c r="B7" s="102"/>
      <c r="C7" s="102"/>
      <c r="D7" s="123"/>
      <c r="E7" s="102"/>
      <c r="F7" s="82">
        <f t="shared" si="0"/>
        <v>0</v>
      </c>
      <c r="H7" s="117"/>
    </row>
    <row r="8" spans="1:8" s="104" customFormat="1" x14ac:dyDescent="0.35">
      <c r="A8" s="338"/>
      <c r="B8" s="102"/>
      <c r="C8" s="102"/>
      <c r="D8" s="123"/>
      <c r="E8" s="102"/>
      <c r="F8" s="82">
        <f t="shared" si="0"/>
        <v>0</v>
      </c>
      <c r="H8" s="117"/>
    </row>
    <row r="9" spans="1:8" s="104" customFormat="1" x14ac:dyDescent="0.35">
      <c r="A9" s="338"/>
      <c r="B9" s="102"/>
      <c r="C9" s="102"/>
      <c r="D9" s="123"/>
      <c r="E9" s="102"/>
      <c r="F9" s="82">
        <f t="shared" si="0"/>
        <v>0</v>
      </c>
    </row>
    <row r="10" spans="1:8" s="104" customFormat="1" x14ac:dyDescent="0.35">
      <c r="A10" s="338"/>
      <c r="B10" s="102"/>
      <c r="C10" s="102"/>
      <c r="D10" s="123"/>
      <c r="E10" s="102"/>
      <c r="F10" s="82">
        <f t="shared" si="0"/>
        <v>0</v>
      </c>
      <c r="H10" s="117"/>
    </row>
    <row r="11" spans="1:8" s="104" customFormat="1" x14ac:dyDescent="0.35">
      <c r="A11" s="338"/>
      <c r="B11" s="102"/>
      <c r="C11" s="102"/>
      <c r="D11" s="123"/>
      <c r="E11" s="102"/>
      <c r="F11" s="82">
        <f t="shared" si="0"/>
        <v>0</v>
      </c>
      <c r="H11" s="117"/>
    </row>
    <row r="12" spans="1:8" s="104" customFormat="1" x14ac:dyDescent="0.35">
      <c r="A12" s="338"/>
      <c r="B12" s="102"/>
      <c r="C12" s="102"/>
      <c r="D12" s="123"/>
      <c r="E12" s="102"/>
      <c r="F12" s="305">
        <f t="shared" si="0"/>
        <v>0</v>
      </c>
      <c r="H12" s="117"/>
    </row>
    <row r="13" spans="1:8" s="104" customFormat="1" x14ac:dyDescent="0.35">
      <c r="A13" s="338"/>
      <c r="B13" s="93"/>
      <c r="C13" s="93"/>
      <c r="D13" s="137"/>
      <c r="E13" s="278" t="s">
        <v>247</v>
      </c>
      <c r="F13" s="279">
        <f>SUM(F6:F12)</f>
        <v>0</v>
      </c>
    </row>
    <row r="14" spans="1:8" s="104" customFormat="1" x14ac:dyDescent="0.35">
      <c r="A14" s="338"/>
      <c r="B14" s="93"/>
      <c r="C14" s="93"/>
      <c r="D14" s="137"/>
      <c r="E14" s="93"/>
      <c r="F14" s="131"/>
    </row>
    <row r="15" spans="1:8" s="104" customFormat="1" x14ac:dyDescent="0.35">
      <c r="A15" s="338"/>
      <c r="B15" s="102"/>
      <c r="C15" s="102"/>
      <c r="D15" s="123"/>
      <c r="E15" s="102"/>
      <c r="F15" s="82">
        <f>ROUND(+B15*D15*E15,0)</f>
        <v>0</v>
      </c>
    </row>
    <row r="16" spans="1:8" s="104" customFormat="1" x14ac:dyDescent="0.35">
      <c r="A16" s="338"/>
      <c r="B16" s="102"/>
      <c r="C16" s="102"/>
      <c r="D16" s="123"/>
      <c r="E16" s="102"/>
      <c r="F16" s="82">
        <f>ROUND(+B16*D16*E16,0)</f>
        <v>0</v>
      </c>
    </row>
    <row r="17" spans="1:16" s="104" customFormat="1" x14ac:dyDescent="0.35">
      <c r="A17" s="338"/>
      <c r="B17" s="102"/>
      <c r="C17" s="102"/>
      <c r="D17" s="123"/>
      <c r="E17" s="102"/>
      <c r="F17" s="82">
        <f>ROUND(+B17*D17*E17,0)</f>
        <v>0</v>
      </c>
    </row>
    <row r="18" spans="1:16" s="104" customFormat="1" x14ac:dyDescent="0.35">
      <c r="A18" s="338"/>
      <c r="B18" s="102"/>
      <c r="C18" s="102"/>
      <c r="D18" s="123"/>
      <c r="E18" s="102"/>
      <c r="F18" s="82">
        <f>ROUND(+B18*D18*E18,0)</f>
        <v>0</v>
      </c>
    </row>
    <row r="19" spans="1:16" s="104" customFormat="1" x14ac:dyDescent="0.35">
      <c r="A19" s="338"/>
      <c r="B19" s="102"/>
      <c r="C19" s="102"/>
      <c r="D19" s="123"/>
      <c r="E19" s="102"/>
      <c r="F19" s="305">
        <f>ROUND(+B19*D19*E19,0)</f>
        <v>0</v>
      </c>
    </row>
    <row r="20" spans="1:16" x14ac:dyDescent="0.35">
      <c r="E20" s="278" t="s">
        <v>248</v>
      </c>
      <c r="F20" s="279">
        <f>SUM(F15:F19)</f>
        <v>0</v>
      </c>
    </row>
    <row r="21" spans="1:16" x14ac:dyDescent="0.35">
      <c r="F21" s="88"/>
    </row>
    <row r="22" spans="1:16" x14ac:dyDescent="0.35">
      <c r="C22" s="496" t="s">
        <v>350</v>
      </c>
      <c r="D22" s="496"/>
      <c r="E22" s="496"/>
      <c r="F22" s="80">
        <f>+F20+F13</f>
        <v>0</v>
      </c>
      <c r="H22" s="142" t="s">
        <v>250</v>
      </c>
    </row>
    <row r="23" spans="1:16" s="104" customFormat="1" x14ac:dyDescent="0.35">
      <c r="A23" s="93"/>
      <c r="B23" s="93"/>
      <c r="C23" s="93"/>
      <c r="D23" s="93"/>
      <c r="E23" s="93"/>
      <c r="F23" s="131"/>
    </row>
    <row r="24" spans="1:16" s="104" customFormat="1" x14ac:dyDescent="0.35">
      <c r="A24" s="109" t="s">
        <v>351</v>
      </c>
      <c r="B24" s="110"/>
      <c r="C24" s="110"/>
      <c r="D24" s="110"/>
      <c r="E24" s="110"/>
      <c r="F24" s="111"/>
      <c r="H24" s="143" t="s">
        <v>252</v>
      </c>
    </row>
    <row r="25" spans="1:16" s="104" customFormat="1" ht="45" customHeight="1" x14ac:dyDescent="0.35">
      <c r="A25" s="490"/>
      <c r="B25" s="491"/>
      <c r="C25" s="491"/>
      <c r="D25" s="491"/>
      <c r="E25" s="491"/>
      <c r="F25" s="492"/>
      <c r="H25" s="482" t="s">
        <v>253</v>
      </c>
      <c r="I25" s="482"/>
      <c r="J25" s="482"/>
      <c r="K25" s="482"/>
      <c r="L25" s="482"/>
      <c r="M25" s="482"/>
      <c r="N25" s="482"/>
      <c r="O25" s="482"/>
      <c r="P25" s="482"/>
    </row>
    <row r="26" spans="1:16" x14ac:dyDescent="0.35">
      <c r="H26" s="143"/>
    </row>
    <row r="27" spans="1:16" s="104" customFormat="1" x14ac:dyDescent="0.35">
      <c r="A27" s="109" t="s">
        <v>352</v>
      </c>
      <c r="B27" s="114"/>
      <c r="C27" s="114"/>
      <c r="D27" s="114"/>
      <c r="E27" s="114"/>
      <c r="F27" s="115"/>
      <c r="H27" s="143" t="s">
        <v>252</v>
      </c>
    </row>
    <row r="28" spans="1:16" s="104" customFormat="1" ht="45" customHeight="1" x14ac:dyDescent="0.35">
      <c r="A28" s="490"/>
      <c r="B28" s="491"/>
      <c r="C28" s="491"/>
      <c r="D28" s="491"/>
      <c r="E28" s="491"/>
      <c r="F28" s="492"/>
      <c r="H28" s="482" t="s">
        <v>253</v>
      </c>
      <c r="I28" s="482"/>
      <c r="J28" s="482"/>
      <c r="K28" s="482"/>
      <c r="L28" s="482"/>
      <c r="M28" s="482"/>
      <c r="N28" s="482"/>
      <c r="O28" s="482"/>
      <c r="P28" s="482"/>
    </row>
  </sheetData>
  <sheetProtection password="CB02" sheet="1" formatCells="0" formatRows="0" insertRows="0" deleteRows="0" sort="0"/>
  <mergeCells count="8">
    <mergeCell ref="H25:P25"/>
    <mergeCell ref="H28:P28"/>
    <mergeCell ref="A1:E1"/>
    <mergeCell ref="C22:E22"/>
    <mergeCell ref="A2:F2"/>
    <mergeCell ref="A25:F25"/>
    <mergeCell ref="A28:F28"/>
    <mergeCell ref="A3:F3"/>
  </mergeCells>
  <printOptions horizontalCentered="1"/>
  <pageMargins left="0.25" right="0.25" top="0.25" bottom="0.25" header="0.3" footer="0.3"/>
  <pageSetup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D68D6-18FE-4BC9-B4BF-6304B6702929}">
  <sheetPr>
    <pageSetUpPr fitToPage="1"/>
  </sheetPr>
  <dimension ref="A1:G131"/>
  <sheetViews>
    <sheetView tabSelected="1" zoomScaleNormal="100" zoomScaleSheetLayoutView="100" workbookViewId="0">
      <selection activeCell="B2" sqref="B2"/>
    </sheetView>
  </sheetViews>
  <sheetFormatPr defaultColWidth="9.08984375" defaultRowHeight="14.5" x14ac:dyDescent="0.35"/>
  <cols>
    <col min="1" max="1" width="22.08984375" style="6" customWidth="1"/>
    <col min="2" max="2" width="32.90625" style="8" customWidth="1"/>
    <col min="3" max="3" width="18.90625" style="8" customWidth="1"/>
    <col min="4" max="4" width="26.54296875" style="8" customWidth="1"/>
    <col min="5" max="5" width="15.453125" style="8" customWidth="1"/>
    <col min="6" max="6" width="19.6328125" style="8" customWidth="1"/>
    <col min="7" max="16384" width="9.08984375" style="8"/>
  </cols>
  <sheetData>
    <row r="1" spans="1:7" ht="21" customHeight="1" x14ac:dyDescent="0.35">
      <c r="A1" s="314" t="s">
        <v>61</v>
      </c>
      <c r="B1" s="359" t="s">
        <v>62</v>
      </c>
      <c r="C1" s="360"/>
      <c r="D1" s="361"/>
      <c r="E1" s="372" t="s">
        <v>63</v>
      </c>
      <c r="F1" s="373"/>
    </row>
    <row r="2" spans="1:7" ht="36" customHeight="1" x14ac:dyDescent="0.35">
      <c r="A2" s="205" t="s">
        <v>64</v>
      </c>
      <c r="B2" s="235"/>
      <c r="C2" s="207" t="s">
        <v>65</v>
      </c>
      <c r="D2" s="237"/>
      <c r="E2" s="207" t="s">
        <v>66</v>
      </c>
      <c r="F2" s="238" t="s">
        <v>67</v>
      </c>
      <c r="G2" s="240" t="s">
        <v>68</v>
      </c>
    </row>
    <row r="3" spans="1:7" ht="36" customHeight="1" x14ac:dyDescent="0.35">
      <c r="A3" s="206" t="s">
        <v>69</v>
      </c>
      <c r="B3" s="236" t="s">
        <v>70</v>
      </c>
      <c r="C3" s="206" t="s">
        <v>71</v>
      </c>
      <c r="D3" s="213" t="s">
        <v>72</v>
      </c>
      <c r="E3" s="205" t="s">
        <v>73</v>
      </c>
      <c r="F3" s="238">
        <v>2025</v>
      </c>
      <c r="G3" s="22"/>
    </row>
    <row r="4" spans="1:7" ht="20.25" customHeight="1" x14ac:dyDescent="0.35">
      <c r="A4" s="374" t="s">
        <v>74</v>
      </c>
      <c r="B4" s="374"/>
      <c r="C4" s="374"/>
      <c r="D4" s="374"/>
      <c r="E4" s="208" t="s">
        <v>75</v>
      </c>
      <c r="F4" s="238"/>
      <c r="G4" s="214"/>
    </row>
    <row r="5" spans="1:7" ht="17.25" customHeight="1" x14ac:dyDescent="0.35">
      <c r="A5" s="377" t="s">
        <v>76</v>
      </c>
      <c r="B5" s="378"/>
      <c r="C5" s="378"/>
      <c r="D5" s="379"/>
      <c r="E5" s="375" t="s">
        <v>77</v>
      </c>
      <c r="F5" s="376"/>
    </row>
    <row r="6" spans="1:7" ht="17.25" customHeight="1" thickBot="1" x14ac:dyDescent="0.4">
      <c r="A6" s="380" t="s">
        <v>78</v>
      </c>
      <c r="B6" s="381"/>
      <c r="C6" s="381"/>
      <c r="D6" s="382"/>
      <c r="E6" s="383">
        <f>+E31</f>
        <v>0</v>
      </c>
      <c r="F6" s="384"/>
    </row>
    <row r="7" spans="1:7" ht="24" customHeight="1" thickBot="1" x14ac:dyDescent="0.4">
      <c r="A7" s="353" t="s">
        <v>79</v>
      </c>
      <c r="B7" s="354"/>
      <c r="C7" s="355"/>
      <c r="D7" s="356"/>
      <c r="E7" s="356"/>
      <c r="F7" s="357"/>
    </row>
    <row r="8" spans="1:7" ht="38.25" customHeight="1" x14ac:dyDescent="0.35">
      <c r="A8" s="350" t="s">
        <v>80</v>
      </c>
      <c r="B8" s="351"/>
      <c r="C8" s="350" t="s">
        <v>81</v>
      </c>
      <c r="D8" s="351"/>
      <c r="E8" s="362" t="s">
        <v>82</v>
      </c>
      <c r="F8" s="363"/>
    </row>
    <row r="9" spans="1:7" ht="18.899999999999999" customHeight="1" x14ac:dyDescent="0.35">
      <c r="A9" s="358" t="s">
        <v>83</v>
      </c>
      <c r="B9" s="358"/>
      <c r="C9" s="387">
        <v>200.43</v>
      </c>
      <c r="D9" s="387"/>
      <c r="E9" s="349">
        <f>Personnel!G28</f>
        <v>0</v>
      </c>
      <c r="F9" s="349"/>
    </row>
    <row r="10" spans="1:7" ht="18.899999999999999" customHeight="1" x14ac:dyDescent="0.35">
      <c r="A10" s="358" t="s">
        <v>84</v>
      </c>
      <c r="B10" s="358"/>
      <c r="C10" s="364">
        <v>200.43100000000001</v>
      </c>
      <c r="D10" s="364"/>
      <c r="E10" s="349">
        <f>'Fringe Benefits'!G27</f>
        <v>0</v>
      </c>
      <c r="F10" s="349"/>
    </row>
    <row r="11" spans="1:7" ht="18.899999999999999" customHeight="1" x14ac:dyDescent="0.35">
      <c r="A11" s="358" t="s">
        <v>85</v>
      </c>
      <c r="B11" s="358"/>
      <c r="C11" s="364">
        <v>200.47399999999999</v>
      </c>
      <c r="D11" s="364"/>
      <c r="E11" s="349">
        <f>Travel!G27</f>
        <v>0</v>
      </c>
      <c r="F11" s="349"/>
    </row>
    <row r="12" spans="1:7" ht="18.899999999999999" customHeight="1" x14ac:dyDescent="0.35">
      <c r="A12" s="358" t="s">
        <v>86</v>
      </c>
      <c r="B12" s="358"/>
      <c r="C12" s="364">
        <v>200.43899999999999</v>
      </c>
      <c r="D12" s="364"/>
      <c r="E12" s="349">
        <f>'Equipment '!D18</f>
        <v>0</v>
      </c>
      <c r="F12" s="349"/>
    </row>
    <row r="13" spans="1:7" ht="18.899999999999999" customHeight="1" x14ac:dyDescent="0.35">
      <c r="A13" s="358" t="s">
        <v>87</v>
      </c>
      <c r="B13" s="358"/>
      <c r="C13" s="364">
        <v>200.94</v>
      </c>
      <c r="D13" s="364"/>
      <c r="E13" s="349">
        <f>Supplies!D18</f>
        <v>0</v>
      </c>
      <c r="F13" s="349"/>
    </row>
    <row r="14" spans="1:7" ht="18.899999999999999" customHeight="1" x14ac:dyDescent="0.35">
      <c r="A14" s="358" t="s">
        <v>88</v>
      </c>
      <c r="B14" s="358"/>
      <c r="C14" s="364" t="s">
        <v>89</v>
      </c>
      <c r="D14" s="364"/>
      <c r="E14" s="349">
        <f>'Contractual Services'!C18</f>
        <v>0</v>
      </c>
      <c r="F14" s="349"/>
    </row>
    <row r="15" spans="1:7" ht="18.899999999999999" customHeight="1" x14ac:dyDescent="0.35">
      <c r="A15" s="358" t="s">
        <v>90</v>
      </c>
      <c r="B15" s="358"/>
      <c r="C15" s="364">
        <v>200.459</v>
      </c>
      <c r="D15" s="364"/>
      <c r="E15" s="349">
        <f>Consultant!G14+Consultant!G37</f>
        <v>0</v>
      </c>
      <c r="F15" s="349"/>
    </row>
    <row r="16" spans="1:7" ht="18.899999999999999" hidden="1" customHeight="1" x14ac:dyDescent="0.35">
      <c r="A16" s="352" t="s">
        <v>91</v>
      </c>
      <c r="B16" s="352"/>
      <c r="C16" s="388"/>
      <c r="D16" s="388"/>
      <c r="E16" s="365">
        <f>+'Construction '!C6</f>
        <v>0</v>
      </c>
      <c r="F16" s="365"/>
    </row>
    <row r="17" spans="1:6" ht="18.899999999999999" customHeight="1" x14ac:dyDescent="0.35">
      <c r="A17" s="390" t="s">
        <v>92</v>
      </c>
      <c r="B17" s="390"/>
      <c r="C17" s="364">
        <v>200.465</v>
      </c>
      <c r="D17" s="364"/>
      <c r="E17" s="349">
        <f>'Occupancy '!F17</f>
        <v>0</v>
      </c>
      <c r="F17" s="349"/>
    </row>
    <row r="18" spans="1:6" ht="18.899999999999999" customHeight="1" x14ac:dyDescent="0.35">
      <c r="A18" s="390" t="s">
        <v>93</v>
      </c>
      <c r="B18" s="390"/>
      <c r="C18" s="364">
        <v>200.87</v>
      </c>
      <c r="D18" s="364"/>
      <c r="E18" s="349">
        <f>'R &amp; D '!C10</f>
        <v>0</v>
      </c>
      <c r="F18" s="349"/>
    </row>
    <row r="19" spans="1:6" ht="18.899999999999999" customHeight="1" x14ac:dyDescent="0.35">
      <c r="A19" s="390" t="s">
        <v>94</v>
      </c>
      <c r="B19" s="390"/>
      <c r="C19" s="364"/>
      <c r="D19" s="364"/>
      <c r="E19" s="349">
        <f>'Telecommunications '!F15</f>
        <v>0</v>
      </c>
      <c r="F19" s="349"/>
    </row>
    <row r="20" spans="1:6" ht="18.899999999999999" customHeight="1" x14ac:dyDescent="0.35">
      <c r="A20" s="390" t="s">
        <v>95</v>
      </c>
      <c r="B20" s="390"/>
      <c r="C20" s="364">
        <v>200.47200000000001</v>
      </c>
      <c r="D20" s="364"/>
      <c r="E20" s="349">
        <f>'Training &amp; Education'!F13</f>
        <v>0</v>
      </c>
      <c r="F20" s="349"/>
    </row>
    <row r="21" spans="1:6" ht="18.899999999999999" customHeight="1" x14ac:dyDescent="0.35">
      <c r="A21" s="390" t="s">
        <v>96</v>
      </c>
      <c r="B21" s="390"/>
      <c r="C21" s="364" t="s">
        <v>97</v>
      </c>
      <c r="D21" s="364"/>
      <c r="E21" s="349">
        <f>'Direct Administrative '!G15</f>
        <v>0</v>
      </c>
      <c r="F21" s="349"/>
    </row>
    <row r="22" spans="1:6" ht="18.899999999999999" customHeight="1" x14ac:dyDescent="0.35">
      <c r="A22" s="390" t="s">
        <v>98</v>
      </c>
      <c r="B22" s="390"/>
      <c r="C22" s="364"/>
      <c r="D22" s="364"/>
      <c r="E22" s="349">
        <f>'Miscellaneous (other) Costs '!F15</f>
        <v>0</v>
      </c>
      <c r="F22" s="349"/>
    </row>
    <row r="23" spans="1:6" ht="18.899999999999999" customHeight="1" x14ac:dyDescent="0.35">
      <c r="A23" s="392" t="s">
        <v>99</v>
      </c>
      <c r="B23" s="392"/>
      <c r="C23" s="364"/>
      <c r="D23" s="364"/>
      <c r="E23" s="349">
        <f>'Direct Training'!F20</f>
        <v>0</v>
      </c>
      <c r="F23" s="349"/>
    </row>
    <row r="24" spans="1:6" ht="18.899999999999999" customHeight="1" x14ac:dyDescent="0.35">
      <c r="A24" s="392" t="s">
        <v>100</v>
      </c>
      <c r="B24" s="392"/>
      <c r="C24" s="364"/>
      <c r="D24" s="364"/>
      <c r="E24" s="349">
        <f>'Work-Based'!F20</f>
        <v>0</v>
      </c>
      <c r="F24" s="349"/>
    </row>
    <row r="25" spans="1:6" ht="18.899999999999999" customHeight="1" x14ac:dyDescent="0.35">
      <c r="A25" s="392" t="s">
        <v>101</v>
      </c>
      <c r="B25" s="392"/>
      <c r="C25" s="364"/>
      <c r="D25" s="364"/>
      <c r="E25" s="349">
        <f>'Other Program'!F14</f>
        <v>0</v>
      </c>
      <c r="F25" s="349"/>
    </row>
    <row r="26" spans="1:6" ht="18.899999999999999" customHeight="1" x14ac:dyDescent="0.35">
      <c r="A26" s="392" t="s">
        <v>102</v>
      </c>
      <c r="B26" s="392"/>
      <c r="C26" s="364"/>
      <c r="D26" s="364"/>
      <c r="E26" s="349">
        <f>'Barrier Reduction'!F14</f>
        <v>0</v>
      </c>
      <c r="F26" s="349"/>
    </row>
    <row r="27" spans="1:6" ht="18.899999999999999" customHeight="1" x14ac:dyDescent="0.35">
      <c r="A27" s="358" t="s">
        <v>103</v>
      </c>
      <c r="B27" s="358"/>
      <c r="C27" s="391">
        <v>200.41300000000001</v>
      </c>
      <c r="D27" s="391"/>
      <c r="E27" s="349">
        <f>SUM(E9:F26)</f>
        <v>0</v>
      </c>
      <c r="F27" s="349"/>
    </row>
    <row r="28" spans="1:6" ht="23.25" customHeight="1" x14ac:dyDescent="0.35">
      <c r="A28" s="389" t="s">
        <v>104</v>
      </c>
      <c r="B28" s="389"/>
      <c r="C28" s="385">
        <v>200.41399999999999</v>
      </c>
      <c r="D28" s="385"/>
      <c r="E28" s="349">
        <f>+'Indirect Costs '!D7</f>
        <v>0</v>
      </c>
      <c r="F28" s="349"/>
    </row>
    <row r="29" spans="1:6" x14ac:dyDescent="0.35">
      <c r="A29" s="231" t="s">
        <v>105</v>
      </c>
      <c r="B29" s="232"/>
      <c r="C29" s="366" t="str">
        <f>IF(B29="","",IF(B29&lt;&gt;'Indirect Costs '!C5,"Rate must match 17 in Section C",""))</f>
        <v/>
      </c>
      <c r="D29" s="367"/>
      <c r="E29" s="366" t="str">
        <f>IF(B30="","",IF(B30&lt;&gt;(+'Indirect Costs '!B5+'Indirect Costs '!B6),"Base must match 17 in Section C",""))</f>
        <v/>
      </c>
      <c r="F29" s="367"/>
    </row>
    <row r="30" spans="1:6" x14ac:dyDescent="0.35">
      <c r="A30" s="233" t="s">
        <v>106</v>
      </c>
      <c r="B30" s="234"/>
      <c r="C30" s="368"/>
      <c r="D30" s="369"/>
      <c r="E30" s="368"/>
      <c r="F30" s="369"/>
    </row>
    <row r="31" spans="1:6" ht="26.25" customHeight="1" x14ac:dyDescent="0.35">
      <c r="A31" s="386" t="s">
        <v>107</v>
      </c>
      <c r="B31" s="386"/>
      <c r="C31" s="386"/>
      <c r="D31" s="386"/>
      <c r="E31" s="370">
        <f>(E27+E28)</f>
        <v>0</v>
      </c>
      <c r="F31" s="371"/>
    </row>
    <row r="32" spans="1:6" ht="17.25" customHeight="1" x14ac:dyDescent="0.35">
      <c r="A32" s="8"/>
    </row>
    <row r="33" spans="1:5" ht="24" customHeight="1" x14ac:dyDescent="0.35">
      <c r="A33" s="50"/>
      <c r="B33" s="50"/>
      <c r="C33" s="50"/>
      <c r="D33" s="50"/>
      <c r="E33" s="50"/>
    </row>
    <row r="34" spans="1:5" x14ac:dyDescent="0.35">
      <c r="A34" s="8"/>
    </row>
    <row r="35" spans="1:5" x14ac:dyDescent="0.35">
      <c r="A35" s="8"/>
    </row>
    <row r="36" spans="1:5" x14ac:dyDescent="0.35">
      <c r="A36" s="8"/>
    </row>
    <row r="37" spans="1:5" x14ac:dyDescent="0.35">
      <c r="A37" s="8"/>
    </row>
    <row r="38" spans="1:5" x14ac:dyDescent="0.35">
      <c r="A38" s="8"/>
    </row>
    <row r="39" spans="1:5" x14ac:dyDescent="0.35">
      <c r="A39" s="8"/>
    </row>
    <row r="40" spans="1:5" x14ac:dyDescent="0.35">
      <c r="A40" s="8"/>
    </row>
    <row r="41" spans="1:5" x14ac:dyDescent="0.35">
      <c r="A41" s="8"/>
    </row>
    <row r="42" spans="1:5" x14ac:dyDescent="0.35">
      <c r="A42" s="8"/>
    </row>
    <row r="43" spans="1:5" x14ac:dyDescent="0.35">
      <c r="A43" s="8"/>
    </row>
    <row r="44" spans="1:5" x14ac:dyDescent="0.35">
      <c r="A44" s="8"/>
    </row>
    <row r="45" spans="1:5" x14ac:dyDescent="0.35">
      <c r="A45" s="8"/>
    </row>
    <row r="46" spans="1:5" x14ac:dyDescent="0.35">
      <c r="A46" s="8"/>
    </row>
    <row r="47" spans="1:5" x14ac:dyDescent="0.35">
      <c r="A47" s="8"/>
    </row>
    <row r="48" spans="1:5" x14ac:dyDescent="0.35">
      <c r="A48" s="8"/>
    </row>
    <row r="49" spans="1:1" x14ac:dyDescent="0.35">
      <c r="A49" s="8"/>
    </row>
    <row r="50" spans="1:1" x14ac:dyDescent="0.35">
      <c r="A50" s="8"/>
    </row>
    <row r="51" spans="1:1" x14ac:dyDescent="0.35">
      <c r="A51" s="8"/>
    </row>
    <row r="52" spans="1:1" x14ac:dyDescent="0.35">
      <c r="A52" s="8"/>
    </row>
    <row r="53" spans="1:1" x14ac:dyDescent="0.35">
      <c r="A53" s="8"/>
    </row>
    <row r="54" spans="1:1" x14ac:dyDescent="0.35">
      <c r="A54" s="8"/>
    </row>
    <row r="55" spans="1:1" x14ac:dyDescent="0.35">
      <c r="A55" s="8"/>
    </row>
    <row r="56" spans="1:1" x14ac:dyDescent="0.35">
      <c r="A56" s="8"/>
    </row>
    <row r="57" spans="1:1" x14ac:dyDescent="0.35">
      <c r="A57" s="8"/>
    </row>
    <row r="58" spans="1:1" x14ac:dyDescent="0.35">
      <c r="A58" s="8"/>
    </row>
    <row r="59" spans="1:1" x14ac:dyDescent="0.35">
      <c r="A59" s="8"/>
    </row>
    <row r="60" spans="1:1" x14ac:dyDescent="0.35">
      <c r="A60" s="8"/>
    </row>
    <row r="61" spans="1:1" x14ac:dyDescent="0.35">
      <c r="A61" s="8"/>
    </row>
    <row r="62" spans="1:1" x14ac:dyDescent="0.35">
      <c r="A62" s="8"/>
    </row>
    <row r="63" spans="1:1" x14ac:dyDescent="0.35">
      <c r="A63" s="8"/>
    </row>
    <row r="64" spans="1:1" x14ac:dyDescent="0.35">
      <c r="A64" s="8"/>
    </row>
    <row r="65" spans="1:1" x14ac:dyDescent="0.35">
      <c r="A65" s="8"/>
    </row>
    <row r="66" spans="1:1" x14ac:dyDescent="0.35">
      <c r="A66" s="8"/>
    </row>
    <row r="67" spans="1:1" x14ac:dyDescent="0.35">
      <c r="A67" s="8"/>
    </row>
    <row r="68" spans="1:1" x14ac:dyDescent="0.35">
      <c r="A68" s="8"/>
    </row>
    <row r="69" spans="1:1" x14ac:dyDescent="0.35">
      <c r="A69" s="8"/>
    </row>
    <row r="70" spans="1:1" x14ac:dyDescent="0.35">
      <c r="A70" s="8"/>
    </row>
    <row r="71" spans="1:1" x14ac:dyDescent="0.35">
      <c r="A71" s="8"/>
    </row>
    <row r="72" spans="1:1" x14ac:dyDescent="0.35">
      <c r="A72" s="8"/>
    </row>
    <row r="73" spans="1:1" x14ac:dyDescent="0.35">
      <c r="A73" s="8"/>
    </row>
    <row r="74" spans="1:1" x14ac:dyDescent="0.35">
      <c r="A74" s="8"/>
    </row>
    <row r="75" spans="1:1" x14ac:dyDescent="0.35">
      <c r="A75" s="8"/>
    </row>
    <row r="76" spans="1:1" x14ac:dyDescent="0.35">
      <c r="A76" s="8"/>
    </row>
    <row r="77" spans="1:1" x14ac:dyDescent="0.35">
      <c r="A77" s="8"/>
    </row>
    <row r="78" spans="1:1" x14ac:dyDescent="0.35">
      <c r="A78" s="8"/>
    </row>
    <row r="79" spans="1:1" x14ac:dyDescent="0.35">
      <c r="A79" s="8"/>
    </row>
    <row r="80" spans="1:1" x14ac:dyDescent="0.35">
      <c r="A80" s="8"/>
    </row>
    <row r="81" spans="1:1" x14ac:dyDescent="0.35">
      <c r="A81" s="8"/>
    </row>
    <row r="82" spans="1:1" x14ac:dyDescent="0.35">
      <c r="A82" s="8"/>
    </row>
    <row r="83" spans="1:1" x14ac:dyDescent="0.35">
      <c r="A83" s="8"/>
    </row>
    <row r="84" spans="1:1" x14ac:dyDescent="0.35">
      <c r="A84" s="8"/>
    </row>
    <row r="85" spans="1:1" x14ac:dyDescent="0.35">
      <c r="A85" s="8"/>
    </row>
    <row r="86" spans="1:1" x14ac:dyDescent="0.35">
      <c r="A86" s="8"/>
    </row>
    <row r="87" spans="1:1" x14ac:dyDescent="0.35">
      <c r="A87" s="8"/>
    </row>
    <row r="88" spans="1:1" x14ac:dyDescent="0.35">
      <c r="A88" s="8"/>
    </row>
    <row r="89" spans="1:1" x14ac:dyDescent="0.35">
      <c r="A89" s="8"/>
    </row>
    <row r="90" spans="1:1" x14ac:dyDescent="0.35">
      <c r="A90" s="8"/>
    </row>
    <row r="91" spans="1:1" x14ac:dyDescent="0.35">
      <c r="A91" s="8"/>
    </row>
    <row r="92" spans="1:1" x14ac:dyDescent="0.35">
      <c r="A92" s="8"/>
    </row>
    <row r="93" spans="1:1" x14ac:dyDescent="0.35">
      <c r="A93" s="8"/>
    </row>
    <row r="94" spans="1:1" x14ac:dyDescent="0.35">
      <c r="A94" s="8"/>
    </row>
    <row r="95" spans="1:1" x14ac:dyDescent="0.35">
      <c r="A95" s="8"/>
    </row>
    <row r="96" spans="1:1" x14ac:dyDescent="0.35">
      <c r="A96" s="8"/>
    </row>
    <row r="97" spans="1:1" x14ac:dyDescent="0.35">
      <c r="A97" s="8"/>
    </row>
    <row r="98" spans="1:1" x14ac:dyDescent="0.35">
      <c r="A98" s="8"/>
    </row>
    <row r="99" spans="1:1" x14ac:dyDescent="0.35">
      <c r="A99" s="8"/>
    </row>
    <row r="100" spans="1:1" x14ac:dyDescent="0.35">
      <c r="A100" s="8"/>
    </row>
    <row r="101" spans="1:1" x14ac:dyDescent="0.35">
      <c r="A101" s="8"/>
    </row>
    <row r="102" spans="1:1" x14ac:dyDescent="0.35">
      <c r="A102" s="8"/>
    </row>
    <row r="103" spans="1:1" x14ac:dyDescent="0.35">
      <c r="A103" s="8"/>
    </row>
    <row r="104" spans="1:1" x14ac:dyDescent="0.35">
      <c r="A104" s="8"/>
    </row>
    <row r="105" spans="1:1" x14ac:dyDescent="0.35">
      <c r="A105" s="8"/>
    </row>
    <row r="106" spans="1:1" x14ac:dyDescent="0.35">
      <c r="A106" s="8"/>
    </row>
    <row r="107" spans="1:1" x14ac:dyDescent="0.35">
      <c r="A107" s="8"/>
    </row>
    <row r="108" spans="1:1" x14ac:dyDescent="0.35">
      <c r="A108" s="8"/>
    </row>
    <row r="109" spans="1:1" x14ac:dyDescent="0.35">
      <c r="A109" s="8"/>
    </row>
    <row r="110" spans="1:1" x14ac:dyDescent="0.35">
      <c r="A110" s="8"/>
    </row>
    <row r="111" spans="1:1" x14ac:dyDescent="0.35">
      <c r="A111" s="8"/>
    </row>
    <row r="112" spans="1:1" x14ac:dyDescent="0.35">
      <c r="A112" s="8"/>
    </row>
    <row r="113" spans="1:1" x14ac:dyDescent="0.35">
      <c r="A113" s="8"/>
    </row>
    <row r="114" spans="1:1" x14ac:dyDescent="0.35">
      <c r="A114" s="8"/>
    </row>
    <row r="115" spans="1:1" x14ac:dyDescent="0.35">
      <c r="A115" s="8"/>
    </row>
    <row r="116" spans="1:1" x14ac:dyDescent="0.35">
      <c r="A116" s="8"/>
    </row>
    <row r="117" spans="1:1" x14ac:dyDescent="0.35">
      <c r="A117" s="8"/>
    </row>
    <row r="118" spans="1:1" x14ac:dyDescent="0.35">
      <c r="A118" s="8"/>
    </row>
    <row r="119" spans="1:1" x14ac:dyDescent="0.35">
      <c r="A119" s="8"/>
    </row>
    <row r="120" spans="1:1" x14ac:dyDescent="0.35">
      <c r="A120" s="8"/>
    </row>
    <row r="121" spans="1:1" x14ac:dyDescent="0.35">
      <c r="A121" s="8"/>
    </row>
    <row r="122" spans="1:1" x14ac:dyDescent="0.35">
      <c r="A122" s="8"/>
    </row>
    <row r="123" spans="1:1" x14ac:dyDescent="0.35">
      <c r="A123" s="8"/>
    </row>
    <row r="124" spans="1:1" x14ac:dyDescent="0.35">
      <c r="A124" s="8"/>
    </row>
    <row r="125" spans="1:1" x14ac:dyDescent="0.35">
      <c r="A125" s="8"/>
    </row>
    <row r="126" spans="1:1" x14ac:dyDescent="0.35">
      <c r="A126" s="8"/>
    </row>
    <row r="127" spans="1:1" x14ac:dyDescent="0.35">
      <c r="A127" s="8"/>
    </row>
    <row r="128" spans="1:1" x14ac:dyDescent="0.35">
      <c r="A128" s="8"/>
    </row>
    <row r="129" spans="1:1" x14ac:dyDescent="0.35">
      <c r="A129" s="8"/>
    </row>
    <row r="130" spans="1:1" x14ac:dyDescent="0.35">
      <c r="A130" s="8"/>
    </row>
    <row r="131" spans="1:1" x14ac:dyDescent="0.35">
      <c r="A131" s="8"/>
    </row>
  </sheetData>
  <sheetProtection password="CB02" sheet="1" objects="1" scenarios="1"/>
  <mergeCells count="75">
    <mergeCell ref="A27:B27"/>
    <mergeCell ref="C27:D27"/>
    <mergeCell ref="A24:B24"/>
    <mergeCell ref="A22:B22"/>
    <mergeCell ref="A23:B23"/>
    <mergeCell ref="A26:B26"/>
    <mergeCell ref="C24:D24"/>
    <mergeCell ref="A25:B25"/>
    <mergeCell ref="C25:D25"/>
    <mergeCell ref="C28:D28"/>
    <mergeCell ref="A31:D31"/>
    <mergeCell ref="C9:D9"/>
    <mergeCell ref="C10:D10"/>
    <mergeCell ref="C11:D11"/>
    <mergeCell ref="C12:D12"/>
    <mergeCell ref="C13:D13"/>
    <mergeCell ref="C14:D14"/>
    <mergeCell ref="C15:D15"/>
    <mergeCell ref="C16:D16"/>
    <mergeCell ref="A28:B28"/>
    <mergeCell ref="A17:B17"/>
    <mergeCell ref="A18:B18"/>
    <mergeCell ref="A19:B19"/>
    <mergeCell ref="A20:B20"/>
    <mergeCell ref="A21:B21"/>
    <mergeCell ref="C29:D30"/>
    <mergeCell ref="E29:F30"/>
    <mergeCell ref="E31:F31"/>
    <mergeCell ref="E1:F1"/>
    <mergeCell ref="C8:D8"/>
    <mergeCell ref="A4:D4"/>
    <mergeCell ref="C26:D26"/>
    <mergeCell ref="C22:D22"/>
    <mergeCell ref="C23:D23"/>
    <mergeCell ref="E5:F5"/>
    <mergeCell ref="A5:D5"/>
    <mergeCell ref="A6:D6"/>
    <mergeCell ref="E6:F6"/>
    <mergeCell ref="A9:B9"/>
    <mergeCell ref="A10:B10"/>
    <mergeCell ref="C17:D17"/>
    <mergeCell ref="E28:F28"/>
    <mergeCell ref="E17:F17"/>
    <mergeCell ref="E18:F18"/>
    <mergeCell ref="E19:F19"/>
    <mergeCell ref="E20:F20"/>
    <mergeCell ref="E21:F21"/>
    <mergeCell ref="E24:F24"/>
    <mergeCell ref="E25:F25"/>
    <mergeCell ref="B1:D1"/>
    <mergeCell ref="E22:F22"/>
    <mergeCell ref="E23:F23"/>
    <mergeCell ref="E26:F26"/>
    <mergeCell ref="E27:F27"/>
    <mergeCell ref="E12:F12"/>
    <mergeCell ref="E13:F13"/>
    <mergeCell ref="E8:F8"/>
    <mergeCell ref="E9:F9"/>
    <mergeCell ref="E10:F10"/>
    <mergeCell ref="A11:B11"/>
    <mergeCell ref="C18:D18"/>
    <mergeCell ref="C19:D19"/>
    <mergeCell ref="C20:D20"/>
    <mergeCell ref="C21:D21"/>
    <mergeCell ref="E16:F16"/>
    <mergeCell ref="E11:F11"/>
    <mergeCell ref="A8:B8"/>
    <mergeCell ref="A16:B16"/>
    <mergeCell ref="A7:F7"/>
    <mergeCell ref="E14:F14"/>
    <mergeCell ref="E15:F15"/>
    <mergeCell ref="A12:B12"/>
    <mergeCell ref="A13:B13"/>
    <mergeCell ref="A14:B14"/>
    <mergeCell ref="A15:B15"/>
  </mergeCells>
  <printOptions horizontalCentered="1"/>
  <pageMargins left="0.25" right="0.25" top="0.25" bottom="0.5" header="0.3" footer="0.3"/>
  <pageSetup scale="98" fitToHeight="0" orientation="landscape"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546FE-92A3-476D-AEE2-0E43557302EB}">
  <sheetPr>
    <pageSetUpPr fitToPage="1"/>
  </sheetPr>
  <dimension ref="A1:Q30"/>
  <sheetViews>
    <sheetView zoomScaleNormal="100" workbookViewId="0">
      <selection activeCell="C31" sqref="C31"/>
    </sheetView>
  </sheetViews>
  <sheetFormatPr defaultColWidth="9.08984375" defaultRowHeight="14.5" x14ac:dyDescent="0.35"/>
  <cols>
    <col min="1" max="1" width="31.08984375" style="8" customWidth="1"/>
    <col min="2" max="2" width="24.90625" style="8" customWidth="1"/>
    <col min="3" max="6" width="14.54296875" style="8" customWidth="1"/>
    <col min="7" max="7" width="17" style="8" customWidth="1"/>
    <col min="8" max="8" width="2.453125" style="8" customWidth="1"/>
    <col min="9" max="16384" width="9.08984375" style="8"/>
  </cols>
  <sheetData>
    <row r="1" spans="1:9" ht="27" customHeight="1" x14ac:dyDescent="0.35">
      <c r="A1" s="480" t="s">
        <v>236</v>
      </c>
      <c r="B1" s="480"/>
      <c r="C1" s="480"/>
      <c r="D1" s="480"/>
      <c r="E1" s="480"/>
      <c r="F1" s="480"/>
      <c r="G1" s="8">
        <f>+'Section A'!B2</f>
        <v>0</v>
      </c>
    </row>
    <row r="2" spans="1:9" ht="54.75" customHeight="1" x14ac:dyDescent="0.35">
      <c r="A2" s="481" t="s">
        <v>353</v>
      </c>
      <c r="B2" s="481"/>
      <c r="C2" s="481"/>
      <c r="D2" s="481"/>
      <c r="E2" s="481"/>
      <c r="F2" s="481"/>
      <c r="G2" s="481"/>
    </row>
    <row r="3" spans="1:9" ht="30" customHeight="1" x14ac:dyDescent="0.35">
      <c r="A3" s="481" t="s">
        <v>354</v>
      </c>
      <c r="B3" s="481"/>
      <c r="C3" s="481"/>
      <c r="D3" s="481"/>
      <c r="E3" s="481"/>
      <c r="F3" s="481"/>
      <c r="G3" s="481"/>
    </row>
    <row r="4" spans="1:9" ht="8.25" customHeight="1" x14ac:dyDescent="0.35">
      <c r="A4" s="13"/>
      <c r="B4" s="13"/>
      <c r="C4" s="13"/>
      <c r="D4" s="13"/>
      <c r="E4" s="13"/>
      <c r="F4" s="13"/>
      <c r="G4" s="13"/>
    </row>
    <row r="5" spans="1:9" ht="26" x14ac:dyDescent="0.35">
      <c r="A5" s="225" t="s">
        <v>239</v>
      </c>
      <c r="B5" s="225" t="s">
        <v>355</v>
      </c>
      <c r="C5" s="14" t="s">
        <v>241</v>
      </c>
      <c r="D5" s="14" t="s">
        <v>242</v>
      </c>
      <c r="E5" s="225" t="s">
        <v>243</v>
      </c>
      <c r="F5" s="225" t="s">
        <v>244</v>
      </c>
      <c r="G5" s="14" t="s">
        <v>356</v>
      </c>
      <c r="I5" s="143" t="s">
        <v>246</v>
      </c>
    </row>
    <row r="6" spans="1:9" s="104" customFormat="1" x14ac:dyDescent="0.35">
      <c r="A6" s="195"/>
      <c r="B6" s="195"/>
      <c r="C6" s="145"/>
      <c r="D6" s="185"/>
      <c r="E6" s="96"/>
      <c r="F6" s="185"/>
      <c r="G6" s="203">
        <f t="shared" ref="G6:G14" si="0">ROUND(+C6*E6*F6,0)</f>
        <v>0</v>
      </c>
      <c r="I6" s="117"/>
    </row>
    <row r="7" spans="1:9" s="104" customFormat="1" x14ac:dyDescent="0.35">
      <c r="A7" s="195"/>
      <c r="B7" s="195"/>
      <c r="C7" s="145"/>
      <c r="D7" s="185"/>
      <c r="E7" s="96"/>
      <c r="F7" s="185"/>
      <c r="G7" s="203">
        <f t="shared" si="0"/>
        <v>0</v>
      </c>
      <c r="I7" s="117"/>
    </row>
    <row r="8" spans="1:9" s="104" customFormat="1" x14ac:dyDescent="0.35">
      <c r="A8" s="195"/>
      <c r="B8" s="195"/>
      <c r="C8" s="145"/>
      <c r="D8" s="185"/>
      <c r="E8" s="96"/>
      <c r="F8" s="185"/>
      <c r="G8" s="203">
        <f t="shared" si="0"/>
        <v>0</v>
      </c>
      <c r="I8" s="117"/>
    </row>
    <row r="9" spans="1:9" s="104" customFormat="1" x14ac:dyDescent="0.35">
      <c r="A9" s="195"/>
      <c r="B9" s="195"/>
      <c r="C9" s="145"/>
      <c r="D9" s="185"/>
      <c r="E9" s="96"/>
      <c r="F9" s="185"/>
      <c r="G9" s="203">
        <f t="shared" si="0"/>
        <v>0</v>
      </c>
      <c r="I9" s="117"/>
    </row>
    <row r="10" spans="1:9" s="104" customFormat="1" x14ac:dyDescent="0.35">
      <c r="A10" s="191"/>
      <c r="B10" s="187"/>
      <c r="C10" s="145"/>
      <c r="D10" s="185"/>
      <c r="E10" s="96"/>
      <c r="F10" s="185"/>
      <c r="G10" s="203">
        <f t="shared" si="0"/>
        <v>0</v>
      </c>
      <c r="I10" s="120"/>
    </row>
    <row r="11" spans="1:9" s="104" customFormat="1" x14ac:dyDescent="0.35">
      <c r="A11" s="195"/>
      <c r="B11" s="195"/>
      <c r="C11" s="145"/>
      <c r="D11" s="185"/>
      <c r="E11" s="96"/>
      <c r="F11" s="185"/>
      <c r="G11" s="203">
        <f t="shared" si="0"/>
        <v>0</v>
      </c>
      <c r="I11" s="117"/>
    </row>
    <row r="12" spans="1:9" s="104" customFormat="1" x14ac:dyDescent="0.35">
      <c r="A12" s="195"/>
      <c r="B12" s="195"/>
      <c r="C12" s="145"/>
      <c r="D12" s="185"/>
      <c r="E12" s="96"/>
      <c r="F12" s="185"/>
      <c r="G12" s="203">
        <f t="shared" si="0"/>
        <v>0</v>
      </c>
      <c r="I12" s="117"/>
    </row>
    <row r="13" spans="1:9" s="104" customFormat="1" x14ac:dyDescent="0.35">
      <c r="A13" s="195"/>
      <c r="B13" s="195"/>
      <c r="C13" s="145"/>
      <c r="D13" s="185"/>
      <c r="E13" s="96"/>
      <c r="F13" s="185"/>
      <c r="G13" s="203">
        <f t="shared" si="0"/>
        <v>0</v>
      </c>
      <c r="I13" s="117"/>
    </row>
    <row r="14" spans="1:9" s="104" customFormat="1" x14ac:dyDescent="0.35">
      <c r="A14" s="195"/>
      <c r="B14" s="195"/>
      <c r="C14" s="145"/>
      <c r="D14" s="185"/>
      <c r="E14" s="96"/>
      <c r="F14" s="185"/>
      <c r="G14" s="309">
        <f t="shared" si="0"/>
        <v>0</v>
      </c>
      <c r="I14" s="117"/>
    </row>
    <row r="15" spans="1:9" s="104" customFormat="1" x14ac:dyDescent="0.35">
      <c r="A15" s="194"/>
      <c r="B15" s="194"/>
      <c r="C15" s="131"/>
      <c r="D15" s="220"/>
      <c r="E15" s="98"/>
      <c r="F15" s="278" t="s">
        <v>247</v>
      </c>
      <c r="G15" s="279">
        <f>SUM(G6:G14)</f>
        <v>0</v>
      </c>
      <c r="I15" s="120"/>
    </row>
    <row r="16" spans="1:9" s="104" customFormat="1" x14ac:dyDescent="0.35">
      <c r="A16" s="194"/>
      <c r="B16" s="194"/>
      <c r="C16" s="131"/>
      <c r="D16" s="220"/>
      <c r="E16" s="98"/>
      <c r="F16" s="220"/>
      <c r="G16" s="198"/>
      <c r="I16" s="120"/>
    </row>
    <row r="17" spans="1:17" s="104" customFormat="1" x14ac:dyDescent="0.35">
      <c r="A17" s="191"/>
      <c r="B17" s="191"/>
      <c r="C17" s="145"/>
      <c r="D17" s="185"/>
      <c r="E17" s="96"/>
      <c r="F17" s="185"/>
      <c r="G17" s="203">
        <f>ROUND(+C17*E17*F17,0)</f>
        <v>0</v>
      </c>
    </row>
    <row r="18" spans="1:17" s="104" customFormat="1" x14ac:dyDescent="0.35">
      <c r="A18" s="191"/>
      <c r="B18" s="187"/>
      <c r="C18" s="145"/>
      <c r="D18" s="185"/>
      <c r="E18" s="96"/>
      <c r="F18" s="185"/>
      <c r="G18" s="203">
        <f>ROUND(+C18*E18*F18,0)</f>
        <v>0</v>
      </c>
    </row>
    <row r="19" spans="1:17" s="104" customFormat="1" x14ac:dyDescent="0.35">
      <c r="A19" s="191"/>
      <c r="B19" s="187"/>
      <c r="C19" s="145"/>
      <c r="D19" s="185"/>
      <c r="E19" s="96"/>
      <c r="F19" s="185"/>
      <c r="G19" s="203">
        <f>ROUND(+C19*E19*F19,0)</f>
        <v>0</v>
      </c>
      <c r="I19" s="120"/>
    </row>
    <row r="20" spans="1:17" s="104" customFormat="1" x14ac:dyDescent="0.35">
      <c r="A20" s="191"/>
      <c r="B20" s="191"/>
      <c r="C20" s="145"/>
      <c r="D20" s="185"/>
      <c r="E20" s="96"/>
      <c r="F20" s="185"/>
      <c r="G20" s="203">
        <f>ROUND(+C20*E20*F20,0)</f>
        <v>0</v>
      </c>
    </row>
    <row r="21" spans="1:17" s="104" customFormat="1" x14ac:dyDescent="0.35">
      <c r="A21" s="191"/>
      <c r="B21" s="187"/>
      <c r="C21" s="145"/>
      <c r="D21" s="185"/>
      <c r="E21" s="96"/>
      <c r="F21" s="185"/>
      <c r="G21" s="309">
        <f>ROUND(+C21*E21*F21,0)</f>
        <v>0</v>
      </c>
    </row>
    <row r="22" spans="1:17" x14ac:dyDescent="0.35">
      <c r="F22" s="278" t="s">
        <v>248</v>
      </c>
      <c r="G22" s="279">
        <f>SUM(G17:G21)</f>
        <v>0</v>
      </c>
    </row>
    <row r="23" spans="1:17" x14ac:dyDescent="0.35">
      <c r="G23" s="88"/>
    </row>
    <row r="24" spans="1:17" x14ac:dyDescent="0.35">
      <c r="D24" s="496" t="s">
        <v>357</v>
      </c>
      <c r="E24" s="496"/>
      <c r="F24" s="496"/>
      <c r="G24" s="80">
        <f>+G22+G15</f>
        <v>0</v>
      </c>
      <c r="I24" s="142" t="s">
        <v>250</v>
      </c>
    </row>
    <row r="25" spans="1:17" s="104" customFormat="1" x14ac:dyDescent="0.35">
      <c r="C25" s="105"/>
      <c r="D25" s="106"/>
      <c r="E25" s="107"/>
      <c r="F25" s="106"/>
      <c r="G25" s="108"/>
    </row>
    <row r="26" spans="1:17" s="104" customFormat="1" x14ac:dyDescent="0.35">
      <c r="A26" s="109" t="s">
        <v>358</v>
      </c>
      <c r="B26" s="110"/>
      <c r="C26" s="110"/>
      <c r="D26" s="110"/>
      <c r="E26" s="110"/>
      <c r="F26" s="110"/>
      <c r="G26" s="111"/>
      <c r="I26" s="143" t="s">
        <v>252</v>
      </c>
    </row>
    <row r="27" spans="1:17" s="104" customFormat="1" ht="45" customHeight="1" x14ac:dyDescent="0.35">
      <c r="A27" s="490"/>
      <c r="B27" s="491"/>
      <c r="C27" s="491"/>
      <c r="D27" s="491"/>
      <c r="E27" s="491"/>
      <c r="F27" s="491"/>
      <c r="G27" s="492"/>
      <c r="I27" s="482" t="s">
        <v>253</v>
      </c>
      <c r="J27" s="482"/>
      <c r="K27" s="482"/>
      <c r="L27" s="482"/>
      <c r="M27" s="482"/>
      <c r="N27" s="482"/>
      <c r="O27" s="482"/>
      <c r="P27" s="482"/>
      <c r="Q27" s="482"/>
    </row>
    <row r="29" spans="1:17" s="104" customFormat="1" x14ac:dyDescent="0.35">
      <c r="A29" s="109" t="s">
        <v>359</v>
      </c>
      <c r="B29" s="113"/>
      <c r="C29" s="114"/>
      <c r="D29" s="114"/>
      <c r="E29" s="114"/>
      <c r="F29" s="114"/>
      <c r="G29" s="115"/>
      <c r="I29" s="143" t="s">
        <v>252</v>
      </c>
    </row>
    <row r="30" spans="1:17" s="104" customFormat="1" ht="45" customHeight="1" x14ac:dyDescent="0.35">
      <c r="A30" s="490"/>
      <c r="B30" s="491"/>
      <c r="C30" s="491"/>
      <c r="D30" s="491"/>
      <c r="E30" s="491"/>
      <c r="F30" s="491"/>
      <c r="G30" s="492"/>
      <c r="I30" s="482" t="s">
        <v>253</v>
      </c>
      <c r="J30" s="482"/>
      <c r="K30" s="482"/>
      <c r="L30" s="482"/>
      <c r="M30" s="482"/>
      <c r="N30" s="482"/>
      <c r="O30" s="482"/>
      <c r="P30" s="482"/>
      <c r="Q30" s="482"/>
    </row>
  </sheetData>
  <sheetProtection password="CB02" sheet="1" formatCells="0" formatRows="0" insertRows="0" deleteRows="0" sort="0"/>
  <mergeCells count="8">
    <mergeCell ref="I27:Q27"/>
    <mergeCell ref="I30:Q30"/>
    <mergeCell ref="A1:F1"/>
    <mergeCell ref="D24:F24"/>
    <mergeCell ref="A2:G2"/>
    <mergeCell ref="A27:G27"/>
    <mergeCell ref="A30:G30"/>
    <mergeCell ref="A3:G3"/>
  </mergeCells>
  <printOptions horizontalCentered="1"/>
  <pageMargins left="0.25" right="0.25" top="0.25" bottom="0.25" header="0.3" footer="0.3"/>
  <pageSetup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EAB9E-E0BC-4E14-B95F-E9B360760303}">
  <sheetPr>
    <pageSetUpPr fitToPage="1"/>
  </sheetPr>
  <dimension ref="A1:P30"/>
  <sheetViews>
    <sheetView zoomScaleNormal="100" zoomScaleSheetLayoutView="100" workbookViewId="0">
      <selection activeCell="A6" sqref="A6"/>
    </sheetView>
  </sheetViews>
  <sheetFormatPr defaultColWidth="9.08984375" defaultRowHeight="14.5" x14ac:dyDescent="0.35"/>
  <cols>
    <col min="1" max="1" width="55.36328125" style="8" customWidth="1"/>
    <col min="2" max="5" width="15.36328125" style="8" customWidth="1"/>
    <col min="6" max="6" width="17" style="8" customWidth="1"/>
    <col min="7" max="7" width="2.6328125" style="8" customWidth="1"/>
    <col min="8" max="16384" width="9.08984375" style="8"/>
  </cols>
  <sheetData>
    <row r="1" spans="1:8" ht="20.25" customHeight="1" x14ac:dyDescent="0.35">
      <c r="A1" s="480" t="s">
        <v>236</v>
      </c>
      <c r="B1" s="480"/>
      <c r="C1" s="480"/>
      <c r="D1" s="480"/>
      <c r="E1" s="480"/>
      <c r="F1" s="8">
        <f>+'Section A'!B2</f>
        <v>0</v>
      </c>
    </row>
    <row r="2" spans="1:8" ht="48" customHeight="1" x14ac:dyDescent="0.35">
      <c r="A2" s="481" t="s">
        <v>360</v>
      </c>
      <c r="B2" s="481"/>
      <c r="C2" s="481"/>
      <c r="D2" s="481"/>
      <c r="E2" s="481"/>
      <c r="F2" s="481"/>
    </row>
    <row r="3" spans="1:8" x14ac:dyDescent="0.35">
      <c r="A3" s="481" t="s">
        <v>361</v>
      </c>
      <c r="B3" s="481"/>
      <c r="C3" s="481"/>
      <c r="D3" s="481"/>
      <c r="E3" s="481"/>
      <c r="F3" s="481"/>
    </row>
    <row r="4" spans="1:8" x14ac:dyDescent="0.35">
      <c r="A4" s="13"/>
      <c r="B4" s="13"/>
      <c r="C4" s="13"/>
      <c r="D4" s="13"/>
      <c r="E4" s="13"/>
      <c r="F4" s="13"/>
    </row>
    <row r="5" spans="1:8" ht="26" x14ac:dyDescent="0.35">
      <c r="A5" s="225" t="s">
        <v>330</v>
      </c>
      <c r="B5" s="225" t="s">
        <v>269</v>
      </c>
      <c r="C5" s="225" t="s">
        <v>268</v>
      </c>
      <c r="D5" s="225" t="s">
        <v>287</v>
      </c>
      <c r="E5" s="225" t="s">
        <v>244</v>
      </c>
      <c r="F5" s="14" t="s">
        <v>362</v>
      </c>
      <c r="H5" s="143" t="s">
        <v>246</v>
      </c>
    </row>
    <row r="6" spans="1:8" s="104" customFormat="1" x14ac:dyDescent="0.35">
      <c r="A6" s="221"/>
      <c r="B6" s="102"/>
      <c r="C6" s="102"/>
      <c r="D6" s="123"/>
      <c r="E6" s="102"/>
      <c r="F6" s="82">
        <f t="shared" ref="F6:F14" si="0">ROUND(+B6*D6*E6,0)</f>
        <v>0</v>
      </c>
      <c r="H6" s="117"/>
    </row>
    <row r="7" spans="1:8" s="104" customFormat="1" x14ac:dyDescent="0.35">
      <c r="A7" s="338"/>
      <c r="B7" s="102"/>
      <c r="C7" s="102"/>
      <c r="D7" s="123"/>
      <c r="E7" s="102"/>
      <c r="F7" s="82">
        <f t="shared" si="0"/>
        <v>0</v>
      </c>
      <c r="H7" s="117"/>
    </row>
    <row r="8" spans="1:8" s="104" customFormat="1" x14ac:dyDescent="0.35">
      <c r="A8" s="338"/>
      <c r="B8" s="102"/>
      <c r="C8" s="102"/>
      <c r="D8" s="123"/>
      <c r="E8" s="102"/>
      <c r="F8" s="82">
        <f t="shared" si="0"/>
        <v>0</v>
      </c>
      <c r="H8" s="117"/>
    </row>
    <row r="9" spans="1:8" s="104" customFormat="1" x14ac:dyDescent="0.35">
      <c r="A9" s="338"/>
      <c r="B9" s="102"/>
      <c r="C9" s="102"/>
      <c r="D9" s="123"/>
      <c r="E9" s="102"/>
      <c r="F9" s="82">
        <f t="shared" si="0"/>
        <v>0</v>
      </c>
      <c r="H9" s="117"/>
    </row>
    <row r="10" spans="1:8" s="104" customFormat="1" x14ac:dyDescent="0.35">
      <c r="A10" s="338"/>
      <c r="B10" s="102"/>
      <c r="C10" s="102"/>
      <c r="D10" s="123"/>
      <c r="E10" s="102"/>
      <c r="F10" s="82">
        <f t="shared" si="0"/>
        <v>0</v>
      </c>
    </row>
    <row r="11" spans="1:8" s="104" customFormat="1" x14ac:dyDescent="0.35">
      <c r="A11" s="338"/>
      <c r="B11" s="102"/>
      <c r="C11" s="102"/>
      <c r="D11" s="123"/>
      <c r="E11" s="102"/>
      <c r="F11" s="82">
        <f t="shared" si="0"/>
        <v>0</v>
      </c>
      <c r="H11" s="117"/>
    </row>
    <row r="12" spans="1:8" s="104" customFormat="1" x14ac:dyDescent="0.35">
      <c r="A12" s="338"/>
      <c r="B12" s="102"/>
      <c r="C12" s="102"/>
      <c r="D12" s="123"/>
      <c r="E12" s="102"/>
      <c r="F12" s="82">
        <f t="shared" si="0"/>
        <v>0</v>
      </c>
      <c r="H12" s="117"/>
    </row>
    <row r="13" spans="1:8" s="104" customFormat="1" x14ac:dyDescent="0.35">
      <c r="A13" s="338"/>
      <c r="B13" s="102"/>
      <c r="C13" s="102"/>
      <c r="D13" s="123"/>
      <c r="E13" s="102"/>
      <c r="F13" s="82">
        <f t="shared" si="0"/>
        <v>0</v>
      </c>
      <c r="H13" s="117"/>
    </row>
    <row r="14" spans="1:8" s="104" customFormat="1" x14ac:dyDescent="0.35">
      <c r="A14" s="338"/>
      <c r="B14" s="102"/>
      <c r="C14" s="102"/>
      <c r="D14" s="123"/>
      <c r="E14" s="102"/>
      <c r="F14" s="305">
        <f t="shared" si="0"/>
        <v>0</v>
      </c>
      <c r="H14" s="117"/>
    </row>
    <row r="15" spans="1:8" s="104" customFormat="1" x14ac:dyDescent="0.35">
      <c r="A15" s="338"/>
      <c r="B15" s="93"/>
      <c r="C15" s="93"/>
      <c r="D15" s="137"/>
      <c r="E15" s="278" t="s">
        <v>247</v>
      </c>
      <c r="F15" s="279">
        <f>SUM(F6:F14)</f>
        <v>0</v>
      </c>
    </row>
    <row r="16" spans="1:8" s="104" customFormat="1" x14ac:dyDescent="0.35">
      <c r="A16" s="338"/>
      <c r="B16" s="93"/>
      <c r="C16" s="93"/>
      <c r="D16" s="137"/>
      <c r="E16" s="93"/>
      <c r="F16" s="199"/>
    </row>
    <row r="17" spans="1:16" s="104" customFormat="1" x14ac:dyDescent="0.35">
      <c r="A17" s="338"/>
      <c r="B17" s="102"/>
      <c r="C17" s="102"/>
      <c r="D17" s="123"/>
      <c r="E17" s="102"/>
      <c r="F17" s="82">
        <f>ROUND(+B17*D17*E17,0)</f>
        <v>0</v>
      </c>
    </row>
    <row r="18" spans="1:16" s="104" customFormat="1" x14ac:dyDescent="0.35">
      <c r="A18" s="338"/>
      <c r="B18" s="102"/>
      <c r="C18" s="102"/>
      <c r="D18" s="123"/>
      <c r="E18" s="102"/>
      <c r="F18" s="82">
        <f>ROUND(+B18*D18*E18,0)</f>
        <v>0</v>
      </c>
    </row>
    <row r="19" spans="1:16" s="104" customFormat="1" x14ac:dyDescent="0.35">
      <c r="A19" s="338"/>
      <c r="B19" s="102"/>
      <c r="C19" s="102"/>
      <c r="D19" s="123"/>
      <c r="E19" s="102"/>
      <c r="F19" s="82">
        <f>ROUND(+B19*D19*E19,0)</f>
        <v>0</v>
      </c>
    </row>
    <row r="20" spans="1:16" s="104" customFormat="1" x14ac:dyDescent="0.35">
      <c r="A20" s="338"/>
      <c r="B20" s="102"/>
      <c r="C20" s="102"/>
      <c r="D20" s="123"/>
      <c r="E20" s="102"/>
      <c r="F20" s="82">
        <f>ROUND(+B20*D20*E20,0)</f>
        <v>0</v>
      </c>
    </row>
    <row r="21" spans="1:16" s="104" customFormat="1" x14ac:dyDescent="0.35">
      <c r="A21" s="338"/>
      <c r="B21" s="102"/>
      <c r="C21" s="102"/>
      <c r="D21" s="123"/>
      <c r="E21" s="102"/>
      <c r="F21" s="305">
        <f>ROUND(+B21*D21*E21,0)</f>
        <v>0</v>
      </c>
    </row>
    <row r="22" spans="1:16" x14ac:dyDescent="0.35">
      <c r="E22" s="278" t="s">
        <v>248</v>
      </c>
      <c r="F22" s="279">
        <f>SUM(F17:F21)</f>
        <v>0</v>
      </c>
    </row>
    <row r="23" spans="1:16" x14ac:dyDescent="0.35">
      <c r="F23" s="88"/>
    </row>
    <row r="24" spans="1:16" x14ac:dyDescent="0.35">
      <c r="C24" s="496" t="s">
        <v>363</v>
      </c>
      <c r="D24" s="496"/>
      <c r="E24" s="496"/>
      <c r="F24" s="80">
        <f>+F22+F15</f>
        <v>0</v>
      </c>
      <c r="H24" s="142" t="s">
        <v>250</v>
      </c>
    </row>
    <row r="25" spans="1:16" s="104" customFormat="1" x14ac:dyDescent="0.35">
      <c r="A25" s="338"/>
      <c r="B25" s="93"/>
      <c r="C25" s="93"/>
      <c r="D25" s="93"/>
      <c r="E25" s="93"/>
      <c r="F25" s="131"/>
    </row>
    <row r="26" spans="1:16" s="104" customFormat="1" x14ac:dyDescent="0.35">
      <c r="A26" s="109" t="s">
        <v>364</v>
      </c>
      <c r="B26" s="110"/>
      <c r="C26" s="110"/>
      <c r="D26" s="110"/>
      <c r="E26" s="110"/>
      <c r="F26" s="111"/>
      <c r="H26" s="143" t="s">
        <v>252</v>
      </c>
    </row>
    <row r="27" spans="1:16" s="104" customFormat="1" ht="45" customHeight="1" x14ac:dyDescent="0.35">
      <c r="A27" s="490"/>
      <c r="B27" s="491"/>
      <c r="C27" s="491"/>
      <c r="D27" s="491"/>
      <c r="E27" s="491"/>
      <c r="F27" s="492"/>
      <c r="H27" s="482" t="s">
        <v>253</v>
      </c>
      <c r="I27" s="482"/>
      <c r="J27" s="482"/>
      <c r="K27" s="482"/>
      <c r="L27" s="482"/>
      <c r="M27" s="482"/>
      <c r="N27" s="482"/>
      <c r="O27" s="482"/>
      <c r="P27" s="482"/>
    </row>
    <row r="28" spans="1:16" x14ac:dyDescent="0.35">
      <c r="H28" s="144"/>
    </row>
    <row r="29" spans="1:16" s="104" customFormat="1" x14ac:dyDescent="0.35">
      <c r="A29" s="109" t="s">
        <v>365</v>
      </c>
      <c r="B29" s="114"/>
      <c r="C29" s="114"/>
      <c r="D29" s="114"/>
      <c r="E29" s="114"/>
      <c r="F29" s="115"/>
      <c r="H29" s="143" t="s">
        <v>252</v>
      </c>
    </row>
    <row r="30" spans="1:16" s="104" customFormat="1" ht="45" customHeight="1" x14ac:dyDescent="0.35">
      <c r="A30" s="490"/>
      <c r="B30" s="491"/>
      <c r="C30" s="491"/>
      <c r="D30" s="491"/>
      <c r="E30" s="491"/>
      <c r="F30" s="492"/>
      <c r="H30" s="482" t="s">
        <v>253</v>
      </c>
      <c r="I30" s="482"/>
      <c r="J30" s="482"/>
      <c r="K30" s="482"/>
      <c r="L30" s="482"/>
      <c r="M30" s="482"/>
      <c r="N30" s="482"/>
      <c r="O30" s="482"/>
      <c r="P30" s="482"/>
    </row>
  </sheetData>
  <sheetProtection password="CB02" sheet="1" formatCells="0" formatRows="0" insertRows="0" deleteRows="0" sort="0"/>
  <mergeCells count="8">
    <mergeCell ref="H27:P27"/>
    <mergeCell ref="H30:P30"/>
    <mergeCell ref="A1:E1"/>
    <mergeCell ref="C24:E24"/>
    <mergeCell ref="A2:F2"/>
    <mergeCell ref="A27:F27"/>
    <mergeCell ref="A30:F30"/>
    <mergeCell ref="A3:F3"/>
  </mergeCells>
  <printOptions horizontalCentered="1"/>
  <pageMargins left="0.25" right="0.25" top="0.25" bottom="0.25" header="0.3" footer="0.3"/>
  <pageSetup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83842-27AE-4670-8612-39A30D2CBBCB}">
  <sheetPr>
    <pageSetUpPr fitToPage="1"/>
  </sheetPr>
  <dimension ref="A1:P41"/>
  <sheetViews>
    <sheetView zoomScaleNormal="100" zoomScaleSheetLayoutView="100" workbookViewId="0">
      <selection activeCell="A18" sqref="A18"/>
    </sheetView>
  </sheetViews>
  <sheetFormatPr defaultColWidth="9.08984375" defaultRowHeight="14.5" x14ac:dyDescent="0.35"/>
  <cols>
    <col min="1" max="1" width="55.54296875" style="8" customWidth="1"/>
    <col min="2" max="5" width="15.08984375" style="8" customWidth="1"/>
    <col min="6" max="6" width="17" style="8" customWidth="1"/>
    <col min="7" max="7" width="2.54296875" style="8" customWidth="1"/>
    <col min="8" max="16384" width="9.08984375" style="8"/>
  </cols>
  <sheetData>
    <row r="1" spans="1:8" ht="20.25" customHeight="1" x14ac:dyDescent="0.35">
      <c r="A1" s="480" t="s">
        <v>236</v>
      </c>
      <c r="B1" s="480"/>
      <c r="C1" s="480"/>
      <c r="D1" s="480"/>
      <c r="E1" s="480"/>
      <c r="F1" s="8">
        <f>+'Section A'!B2</f>
        <v>0</v>
      </c>
    </row>
    <row r="2" spans="1:8" x14ac:dyDescent="0.35">
      <c r="A2" s="515" t="s">
        <v>366</v>
      </c>
      <c r="B2" s="481"/>
      <c r="C2" s="481"/>
      <c r="D2" s="481"/>
      <c r="E2" s="481"/>
      <c r="F2" s="481"/>
    </row>
    <row r="3" spans="1:8" ht="30" customHeight="1" x14ac:dyDescent="0.35">
      <c r="A3" s="481" t="s">
        <v>367</v>
      </c>
      <c r="B3" s="481"/>
      <c r="C3" s="481"/>
      <c r="D3" s="481"/>
      <c r="E3" s="481"/>
      <c r="F3" s="481"/>
    </row>
    <row r="4" spans="1:8" ht="30" customHeight="1" x14ac:dyDescent="0.35">
      <c r="A4" s="481" t="s">
        <v>368</v>
      </c>
      <c r="B4" s="481"/>
      <c r="C4" s="481"/>
      <c r="D4" s="481"/>
      <c r="E4" s="481"/>
      <c r="F4" s="481"/>
    </row>
    <row r="5" spans="1:8" ht="30" customHeight="1" x14ac:dyDescent="0.35">
      <c r="A5" s="481" t="s">
        <v>369</v>
      </c>
      <c r="B5" s="481"/>
      <c r="C5" s="481"/>
      <c r="D5" s="481"/>
      <c r="E5" s="481"/>
      <c r="F5" s="481"/>
    </row>
    <row r="6" spans="1:8" ht="30" customHeight="1" x14ac:dyDescent="0.35">
      <c r="A6" s="481" t="s">
        <v>370</v>
      </c>
      <c r="B6" s="481"/>
      <c r="C6" s="481"/>
      <c r="D6" s="481"/>
      <c r="E6" s="481"/>
      <c r="F6" s="481"/>
    </row>
    <row r="7" spans="1:8" ht="30" customHeight="1" x14ac:dyDescent="0.35">
      <c r="A7" s="481" t="s">
        <v>371</v>
      </c>
      <c r="B7" s="481"/>
      <c r="C7" s="481"/>
      <c r="D7" s="481"/>
      <c r="E7" s="481"/>
      <c r="F7" s="481"/>
    </row>
    <row r="8" spans="1:8" ht="30" customHeight="1" x14ac:dyDescent="0.35">
      <c r="A8" s="481" t="s">
        <v>372</v>
      </c>
      <c r="B8" s="481"/>
      <c r="C8" s="481"/>
      <c r="D8" s="481"/>
      <c r="E8" s="481"/>
      <c r="F8" s="481"/>
    </row>
    <row r="9" spans="1:8" x14ac:dyDescent="0.35">
      <c r="A9" s="13"/>
      <c r="B9" s="13"/>
      <c r="C9" s="13"/>
      <c r="D9" s="13"/>
      <c r="E9" s="13"/>
      <c r="F9" s="13"/>
    </row>
    <row r="10" spans="1:8" x14ac:dyDescent="0.35">
      <c r="A10" s="225" t="s">
        <v>330</v>
      </c>
      <c r="B10" s="225" t="s">
        <v>269</v>
      </c>
      <c r="C10" s="225" t="s">
        <v>268</v>
      </c>
      <c r="D10" s="225" t="s">
        <v>287</v>
      </c>
      <c r="E10" s="225" t="s">
        <v>244</v>
      </c>
      <c r="F10" s="225" t="s">
        <v>373</v>
      </c>
      <c r="H10" s="143" t="s">
        <v>246</v>
      </c>
    </row>
    <row r="11" spans="1:8" s="104" customFormat="1" x14ac:dyDescent="0.35">
      <c r="A11" s="275" t="s">
        <v>142</v>
      </c>
      <c r="B11" s="102"/>
      <c r="C11" s="102"/>
      <c r="D11" s="123"/>
      <c r="E11" s="102"/>
      <c r="F11" s="82">
        <f>ROUND(+B11*D11*E11,0)</f>
        <v>0</v>
      </c>
      <c r="H11" s="117"/>
    </row>
    <row r="12" spans="1:8" s="104" customFormat="1" x14ac:dyDescent="0.35">
      <c r="A12" s="276" t="s">
        <v>144</v>
      </c>
      <c r="B12" s="102"/>
      <c r="C12" s="102"/>
      <c r="D12" s="123"/>
      <c r="E12" s="102"/>
      <c r="F12" s="82">
        <f t="shared" ref="F12:F18" si="0">ROUND(+B12*D12*E12,0)</f>
        <v>0</v>
      </c>
      <c r="H12" s="117"/>
    </row>
    <row r="13" spans="1:8" s="104" customFormat="1" x14ac:dyDescent="0.35">
      <c r="A13" s="276" t="s">
        <v>374</v>
      </c>
      <c r="B13" s="102"/>
      <c r="C13" s="102"/>
      <c r="D13" s="123"/>
      <c r="E13" s="102"/>
      <c r="F13" s="82">
        <f t="shared" si="0"/>
        <v>0</v>
      </c>
      <c r="H13" s="117"/>
    </row>
    <row r="14" spans="1:8" s="104" customFormat="1" x14ac:dyDescent="0.35">
      <c r="A14" s="276" t="s">
        <v>375</v>
      </c>
      <c r="B14" s="102"/>
      <c r="C14" s="102"/>
      <c r="D14" s="123"/>
      <c r="E14" s="102"/>
      <c r="F14" s="82">
        <f t="shared" si="0"/>
        <v>0</v>
      </c>
      <c r="H14" s="117"/>
    </row>
    <row r="15" spans="1:8" s="104" customFormat="1" x14ac:dyDescent="0.35">
      <c r="A15" s="276" t="s">
        <v>376</v>
      </c>
      <c r="B15" s="102"/>
      <c r="C15" s="102"/>
      <c r="D15" s="123"/>
      <c r="E15" s="102"/>
      <c r="F15" s="82">
        <f t="shared" si="0"/>
        <v>0</v>
      </c>
      <c r="H15" s="117"/>
    </row>
    <row r="16" spans="1:8" s="104" customFormat="1" x14ac:dyDescent="0.35">
      <c r="A16" s="276" t="s">
        <v>148</v>
      </c>
      <c r="B16" s="102"/>
      <c r="C16" s="102"/>
      <c r="D16" s="123"/>
      <c r="E16" s="102"/>
      <c r="F16" s="82">
        <f t="shared" si="0"/>
        <v>0</v>
      </c>
      <c r="H16" s="117"/>
    </row>
    <row r="17" spans="1:8" s="104" customFormat="1" x14ac:dyDescent="0.35">
      <c r="A17" s="338"/>
      <c r="B17" s="102"/>
      <c r="C17" s="102"/>
      <c r="D17" s="123"/>
      <c r="E17" s="102"/>
      <c r="F17" s="82">
        <f t="shared" si="0"/>
        <v>0</v>
      </c>
      <c r="H17" s="117"/>
    </row>
    <row r="18" spans="1:8" s="104" customFormat="1" x14ac:dyDescent="0.35">
      <c r="A18" s="338"/>
      <c r="B18" s="102"/>
      <c r="C18" s="102"/>
      <c r="D18" s="123"/>
      <c r="E18" s="102"/>
      <c r="F18" s="82">
        <f t="shared" si="0"/>
        <v>0</v>
      </c>
    </row>
    <row r="19" spans="1:8" s="104" customFormat="1" x14ac:dyDescent="0.35">
      <c r="A19" s="338"/>
      <c r="B19" s="102"/>
      <c r="C19" s="102"/>
      <c r="D19" s="123"/>
      <c r="E19" s="102"/>
      <c r="F19" s="305">
        <f>ROUND(+B19*D19*E19,0)</f>
        <v>0</v>
      </c>
      <c r="H19" s="117"/>
    </row>
    <row r="20" spans="1:8" s="104" customFormat="1" x14ac:dyDescent="0.35">
      <c r="A20" s="338"/>
      <c r="B20" s="93"/>
      <c r="C20" s="93"/>
      <c r="D20" s="137"/>
      <c r="E20" s="278" t="s">
        <v>247</v>
      </c>
      <c r="F20" s="279">
        <f>SUM(F11:F19)</f>
        <v>0</v>
      </c>
    </row>
    <row r="21" spans="1:8" s="104" customFormat="1" x14ac:dyDescent="0.35">
      <c r="A21" s="338"/>
      <c r="B21" s="93"/>
      <c r="C21" s="93"/>
      <c r="D21" s="137"/>
      <c r="E21" s="93"/>
      <c r="F21" s="199"/>
    </row>
    <row r="22" spans="1:8" s="104" customFormat="1" x14ac:dyDescent="0.35">
      <c r="A22" s="276" t="s">
        <v>142</v>
      </c>
      <c r="B22" s="102"/>
      <c r="C22" s="102"/>
      <c r="D22" s="123"/>
      <c r="E22" s="102"/>
      <c r="F22" s="82">
        <f t="shared" ref="F22:F29" si="1">ROUND(+B22*D22*E22,0)</f>
        <v>0</v>
      </c>
    </row>
    <row r="23" spans="1:8" s="104" customFormat="1" x14ac:dyDescent="0.35">
      <c r="A23" s="276" t="s">
        <v>144</v>
      </c>
      <c r="B23" s="102"/>
      <c r="C23" s="102"/>
      <c r="D23" s="123"/>
      <c r="E23" s="102"/>
      <c r="F23" s="82">
        <f t="shared" si="1"/>
        <v>0</v>
      </c>
    </row>
    <row r="24" spans="1:8" s="104" customFormat="1" x14ac:dyDescent="0.35">
      <c r="A24" s="276" t="s">
        <v>374</v>
      </c>
      <c r="B24" s="102"/>
      <c r="C24" s="102"/>
      <c r="D24" s="123"/>
      <c r="E24" s="102"/>
      <c r="F24" s="82">
        <f t="shared" si="1"/>
        <v>0</v>
      </c>
    </row>
    <row r="25" spans="1:8" s="104" customFormat="1" x14ac:dyDescent="0.35">
      <c r="A25" s="276" t="s">
        <v>375</v>
      </c>
      <c r="B25" s="102"/>
      <c r="C25" s="102"/>
      <c r="D25" s="123"/>
      <c r="E25" s="102"/>
      <c r="F25" s="82">
        <f t="shared" si="1"/>
        <v>0</v>
      </c>
    </row>
    <row r="26" spans="1:8" s="104" customFormat="1" x14ac:dyDescent="0.35">
      <c r="A26" s="276" t="s">
        <v>376</v>
      </c>
      <c r="B26" s="102"/>
      <c r="C26" s="102"/>
      <c r="D26" s="123"/>
      <c r="E26" s="102"/>
      <c r="F26" s="82">
        <f t="shared" si="1"/>
        <v>0</v>
      </c>
    </row>
    <row r="27" spans="1:8" s="104" customFormat="1" x14ac:dyDescent="0.35">
      <c r="A27" s="276" t="s">
        <v>148</v>
      </c>
      <c r="B27" s="102"/>
      <c r="C27" s="102"/>
      <c r="D27" s="123"/>
      <c r="E27" s="102"/>
      <c r="F27" s="82">
        <f t="shared" si="1"/>
        <v>0</v>
      </c>
    </row>
    <row r="28" spans="1:8" s="104" customFormat="1" x14ac:dyDescent="0.35">
      <c r="A28" s="338"/>
      <c r="B28" s="102"/>
      <c r="C28" s="102"/>
      <c r="D28" s="123"/>
      <c r="E28" s="102"/>
      <c r="F28" s="82">
        <f t="shared" si="1"/>
        <v>0</v>
      </c>
    </row>
    <row r="29" spans="1:8" s="104" customFormat="1" x14ac:dyDescent="0.35">
      <c r="A29" s="338"/>
      <c r="B29" s="102"/>
      <c r="C29" s="102"/>
      <c r="D29" s="123"/>
      <c r="E29" s="102"/>
      <c r="F29" s="82">
        <f t="shared" si="1"/>
        <v>0</v>
      </c>
    </row>
    <row r="30" spans="1:8" s="104" customFormat="1" x14ac:dyDescent="0.35">
      <c r="A30" s="338"/>
      <c r="B30" s="102"/>
      <c r="C30" s="102"/>
      <c r="D30" s="123"/>
      <c r="E30" s="102"/>
      <c r="F30" s="305">
        <f>ROUND(+B30*D30*E30,0)</f>
        <v>0</v>
      </c>
    </row>
    <row r="31" spans="1:8" x14ac:dyDescent="0.35">
      <c r="E31" s="278" t="s">
        <v>248</v>
      </c>
      <c r="F31" s="279">
        <f>SUM(F22:F30)</f>
        <v>0</v>
      </c>
    </row>
    <row r="32" spans="1:8" x14ac:dyDescent="0.35">
      <c r="F32" s="88"/>
    </row>
    <row r="33" spans="1:16" x14ac:dyDescent="0.35">
      <c r="C33" s="496" t="s">
        <v>377</v>
      </c>
      <c r="D33" s="496"/>
      <c r="E33" s="496"/>
      <c r="F33" s="80">
        <f>+F31+F20</f>
        <v>0</v>
      </c>
      <c r="H33" s="142" t="s">
        <v>250</v>
      </c>
    </row>
    <row r="34" spans="1:16" s="104" customFormat="1" x14ac:dyDescent="0.35">
      <c r="A34" s="223"/>
      <c r="B34" s="93"/>
      <c r="C34" s="93"/>
      <c r="D34" s="93"/>
      <c r="E34" s="93"/>
      <c r="F34" s="131"/>
    </row>
    <row r="35" spans="1:16" s="104" customFormat="1" x14ac:dyDescent="0.35">
      <c r="A35" s="109" t="s">
        <v>378</v>
      </c>
      <c r="B35" s="110"/>
      <c r="C35" s="110"/>
      <c r="D35" s="110"/>
      <c r="E35" s="110"/>
      <c r="F35" s="111"/>
      <c r="H35" s="143" t="s">
        <v>252</v>
      </c>
    </row>
    <row r="36" spans="1:16" s="104" customFormat="1" ht="45" customHeight="1" x14ac:dyDescent="0.35">
      <c r="A36" s="490"/>
      <c r="B36" s="491"/>
      <c r="C36" s="491"/>
      <c r="D36" s="491"/>
      <c r="E36" s="491"/>
      <c r="F36" s="492"/>
      <c r="H36" s="482" t="s">
        <v>253</v>
      </c>
      <c r="I36" s="482"/>
      <c r="J36" s="482"/>
      <c r="K36" s="482"/>
      <c r="L36" s="482"/>
      <c r="M36" s="482"/>
      <c r="N36" s="482"/>
      <c r="O36" s="482"/>
      <c r="P36" s="482"/>
    </row>
    <row r="37" spans="1:16" x14ac:dyDescent="0.35">
      <c r="H37"/>
    </row>
    <row r="38" spans="1:16" s="104" customFormat="1" x14ac:dyDescent="0.35">
      <c r="A38" s="109" t="s">
        <v>379</v>
      </c>
      <c r="B38" s="114"/>
      <c r="C38" s="114"/>
      <c r="D38" s="114"/>
      <c r="E38" s="114"/>
      <c r="F38" s="115"/>
      <c r="H38" s="143" t="s">
        <v>252</v>
      </c>
    </row>
    <row r="39" spans="1:16" s="104" customFormat="1" ht="45" customHeight="1" x14ac:dyDescent="0.35">
      <c r="A39" s="490"/>
      <c r="B39" s="491"/>
      <c r="C39" s="491"/>
      <c r="D39" s="491"/>
      <c r="E39" s="491"/>
      <c r="F39" s="492"/>
      <c r="H39" s="482" t="s">
        <v>253</v>
      </c>
      <c r="I39" s="482"/>
      <c r="J39" s="482"/>
      <c r="K39" s="482"/>
      <c r="L39" s="482"/>
      <c r="M39" s="482"/>
      <c r="N39" s="482"/>
      <c r="O39" s="482"/>
      <c r="P39" s="482"/>
    </row>
    <row r="41" spans="1:16" x14ac:dyDescent="0.35">
      <c r="D41" s="24"/>
    </row>
  </sheetData>
  <sheetProtection algorithmName="SHA-512" hashValue="YWB/uUCaVKdkIYyvaTef3LPLh234lTmLR+ikmTLvgoUjlWUTaipI6o6uIv5VjShlC76FqRB2JCHGVr//T6GIjA==" saltValue="Rim9S1ZaRhsrOMCiJojWeg==" spinCount="100000" sheet="1" formatCells="0" formatRows="0" insertRows="0" deleteRows="0" sort="0"/>
  <mergeCells count="13">
    <mergeCell ref="H36:P36"/>
    <mergeCell ref="H39:P39"/>
    <mergeCell ref="A1:E1"/>
    <mergeCell ref="C33:E33"/>
    <mergeCell ref="A2:F2"/>
    <mergeCell ref="A36:F36"/>
    <mergeCell ref="A39:F39"/>
    <mergeCell ref="A3:F3"/>
    <mergeCell ref="A8:F8"/>
    <mergeCell ref="A7:F7"/>
    <mergeCell ref="A4:F4"/>
    <mergeCell ref="A5:F5"/>
    <mergeCell ref="A6:F6"/>
  </mergeCells>
  <printOptions horizontalCentered="1"/>
  <pageMargins left="0.25" right="0.25" top="0.25" bottom="0.25" header="0.3" footer="0.3"/>
  <pageSetup fitToHeight="0" orientation="landscape" blackAndWhite="1" r:id="rId1"/>
  <headerFooter>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1A9C6-D0DF-4899-A205-BBCDC6510991}">
  <sheetPr>
    <pageSetUpPr fitToPage="1"/>
  </sheetPr>
  <dimension ref="A1:P41"/>
  <sheetViews>
    <sheetView zoomScaleNormal="100" zoomScaleSheetLayoutView="100" workbookViewId="0">
      <selection activeCell="B11" sqref="B11"/>
    </sheetView>
  </sheetViews>
  <sheetFormatPr defaultColWidth="9.08984375" defaultRowHeight="14.5" x14ac:dyDescent="0.35"/>
  <cols>
    <col min="1" max="1" width="55.54296875" style="8" customWidth="1"/>
    <col min="2" max="5" width="15.08984375" style="8" customWidth="1"/>
    <col min="6" max="6" width="17" style="8" customWidth="1"/>
    <col min="7" max="7" width="2.54296875" style="8" customWidth="1"/>
    <col min="8" max="16384" width="9.08984375" style="8"/>
  </cols>
  <sheetData>
    <row r="1" spans="1:8" ht="20.25" customHeight="1" x14ac:dyDescent="0.35">
      <c r="A1" s="480" t="s">
        <v>236</v>
      </c>
      <c r="B1" s="480"/>
      <c r="C1" s="480"/>
      <c r="D1" s="480"/>
      <c r="E1" s="480"/>
      <c r="F1" s="8">
        <f>+'Section A'!B2</f>
        <v>0</v>
      </c>
    </row>
    <row r="2" spans="1:8" ht="30" customHeight="1" x14ac:dyDescent="0.35">
      <c r="A2" s="481" t="s">
        <v>380</v>
      </c>
      <c r="B2" s="481"/>
      <c r="C2" s="481"/>
      <c r="D2" s="481"/>
      <c r="E2" s="481"/>
      <c r="F2" s="481"/>
    </row>
    <row r="3" spans="1:8" ht="30" customHeight="1" x14ac:dyDescent="0.35">
      <c r="A3" s="481" t="s">
        <v>381</v>
      </c>
      <c r="B3" s="481"/>
      <c r="C3" s="481"/>
      <c r="D3" s="481"/>
      <c r="E3" s="481"/>
      <c r="F3" s="481"/>
    </row>
    <row r="4" spans="1:8" ht="30" customHeight="1" x14ac:dyDescent="0.35">
      <c r="A4" s="481" t="s">
        <v>382</v>
      </c>
      <c r="B4" s="481"/>
      <c r="C4" s="481"/>
      <c r="D4" s="481"/>
      <c r="E4" s="481"/>
      <c r="F4" s="481"/>
    </row>
    <row r="5" spans="1:8" ht="45" customHeight="1" x14ac:dyDescent="0.35">
      <c r="A5" s="481" t="s">
        <v>383</v>
      </c>
      <c r="B5" s="481"/>
      <c r="C5" s="481"/>
      <c r="D5" s="481"/>
      <c r="E5" s="481"/>
      <c r="F5" s="481"/>
    </row>
    <row r="6" spans="1:8" ht="30" customHeight="1" x14ac:dyDescent="0.35">
      <c r="A6" s="481" t="s">
        <v>384</v>
      </c>
      <c r="B6" s="481"/>
      <c r="C6" s="481"/>
      <c r="D6" s="481"/>
      <c r="E6" s="481"/>
      <c r="F6" s="481"/>
    </row>
    <row r="7" spans="1:8" ht="30" customHeight="1" x14ac:dyDescent="0.35">
      <c r="A7" s="481" t="s">
        <v>385</v>
      </c>
      <c r="B7" s="481"/>
      <c r="C7" s="481"/>
      <c r="D7" s="481"/>
      <c r="E7" s="481"/>
      <c r="F7" s="481"/>
    </row>
    <row r="8" spans="1:8" ht="30" customHeight="1" x14ac:dyDescent="0.35">
      <c r="A8" s="481" t="s">
        <v>386</v>
      </c>
      <c r="B8" s="481"/>
      <c r="C8" s="481"/>
      <c r="D8" s="481"/>
      <c r="E8" s="481"/>
      <c r="F8" s="481"/>
    </row>
    <row r="9" spans="1:8" x14ac:dyDescent="0.35">
      <c r="A9" s="13"/>
      <c r="B9" s="13"/>
      <c r="C9" s="13"/>
      <c r="D9" s="13"/>
      <c r="E9" s="13"/>
      <c r="F9" s="13"/>
    </row>
    <row r="10" spans="1:8" x14ac:dyDescent="0.35">
      <c r="A10" s="225" t="s">
        <v>330</v>
      </c>
      <c r="B10" s="225" t="s">
        <v>269</v>
      </c>
      <c r="C10" s="225" t="s">
        <v>268</v>
      </c>
      <c r="D10" s="225" t="s">
        <v>287</v>
      </c>
      <c r="E10" s="225" t="s">
        <v>244</v>
      </c>
      <c r="F10" s="225" t="s">
        <v>373</v>
      </c>
      <c r="H10" s="143" t="s">
        <v>246</v>
      </c>
    </row>
    <row r="11" spans="1:8" s="104" customFormat="1" x14ac:dyDescent="0.35">
      <c r="A11" s="275" t="s">
        <v>387</v>
      </c>
      <c r="B11" s="102"/>
      <c r="C11" s="102"/>
      <c r="D11" s="123"/>
      <c r="E11" s="102"/>
      <c r="F11" s="82">
        <f>ROUND(+B11*D11*E11,0)</f>
        <v>0</v>
      </c>
      <c r="H11" s="117"/>
    </row>
    <row r="12" spans="1:8" s="104" customFormat="1" x14ac:dyDescent="0.35">
      <c r="A12" s="276" t="s">
        <v>152</v>
      </c>
      <c r="B12" s="102"/>
      <c r="C12" s="102"/>
      <c r="D12" s="123"/>
      <c r="E12" s="102"/>
      <c r="F12" s="82">
        <f t="shared" ref="F12:F18" si="0">ROUND(+B12*D12*E12,0)</f>
        <v>0</v>
      </c>
      <c r="H12" s="117"/>
    </row>
    <row r="13" spans="1:8" s="104" customFormat="1" x14ac:dyDescent="0.35">
      <c r="A13" s="276" t="s">
        <v>153</v>
      </c>
      <c r="B13" s="102"/>
      <c r="C13" s="102"/>
      <c r="D13" s="123"/>
      <c r="E13" s="102"/>
      <c r="F13" s="82">
        <f t="shared" si="0"/>
        <v>0</v>
      </c>
      <c r="H13" s="117"/>
    </row>
    <row r="14" spans="1:8" s="104" customFormat="1" x14ac:dyDescent="0.35">
      <c r="A14" s="276" t="s">
        <v>388</v>
      </c>
      <c r="B14" s="102"/>
      <c r="C14" s="102"/>
      <c r="D14" s="123"/>
      <c r="E14" s="102"/>
      <c r="F14" s="82">
        <f t="shared" si="0"/>
        <v>0</v>
      </c>
      <c r="H14" s="117"/>
    </row>
    <row r="15" spans="1:8" s="104" customFormat="1" x14ac:dyDescent="0.35">
      <c r="A15" s="276" t="s">
        <v>155</v>
      </c>
      <c r="B15" s="102"/>
      <c r="C15" s="102"/>
      <c r="D15" s="123"/>
      <c r="E15" s="102"/>
      <c r="F15" s="82">
        <f t="shared" si="0"/>
        <v>0</v>
      </c>
      <c r="H15" s="117"/>
    </row>
    <row r="16" spans="1:8" s="104" customFormat="1" x14ac:dyDescent="0.35">
      <c r="A16" s="276" t="s">
        <v>389</v>
      </c>
      <c r="B16" s="102"/>
      <c r="C16" s="102"/>
      <c r="D16" s="123"/>
      <c r="E16" s="102"/>
      <c r="F16" s="82">
        <f t="shared" si="0"/>
        <v>0</v>
      </c>
      <c r="H16" s="117"/>
    </row>
    <row r="17" spans="1:8" s="104" customFormat="1" x14ac:dyDescent="0.35">
      <c r="A17" s="338"/>
      <c r="B17" s="102"/>
      <c r="C17" s="102"/>
      <c r="D17" s="123"/>
      <c r="E17" s="102"/>
      <c r="F17" s="82">
        <f t="shared" si="0"/>
        <v>0</v>
      </c>
      <c r="H17" s="117"/>
    </row>
    <row r="18" spans="1:8" s="104" customFormat="1" x14ac:dyDescent="0.35">
      <c r="A18" s="338"/>
      <c r="B18" s="102"/>
      <c r="C18" s="102"/>
      <c r="D18" s="123"/>
      <c r="E18" s="102"/>
      <c r="F18" s="82">
        <f t="shared" si="0"/>
        <v>0</v>
      </c>
    </row>
    <row r="19" spans="1:8" s="104" customFormat="1" x14ac:dyDescent="0.35">
      <c r="A19" s="338"/>
      <c r="B19" s="102"/>
      <c r="C19" s="102"/>
      <c r="D19" s="123"/>
      <c r="E19" s="102"/>
      <c r="F19" s="305">
        <f>ROUND(+B19*D19*E19,0)</f>
        <v>0</v>
      </c>
      <c r="H19" s="117"/>
    </row>
    <row r="20" spans="1:8" s="104" customFormat="1" x14ac:dyDescent="0.35">
      <c r="A20" s="338"/>
      <c r="B20" s="93"/>
      <c r="C20" s="93"/>
      <c r="D20" s="137"/>
      <c r="E20" s="278" t="s">
        <v>247</v>
      </c>
      <c r="F20" s="279">
        <f>SUM(F11:F19)</f>
        <v>0</v>
      </c>
    </row>
    <row r="21" spans="1:8" s="104" customFormat="1" x14ac:dyDescent="0.35">
      <c r="A21" s="338"/>
      <c r="B21" s="93"/>
      <c r="C21" s="93"/>
      <c r="D21" s="137"/>
      <c r="E21" s="93"/>
      <c r="F21" s="199"/>
    </row>
    <row r="22" spans="1:8" s="104" customFormat="1" x14ac:dyDescent="0.35">
      <c r="A22" s="276" t="s">
        <v>387</v>
      </c>
      <c r="B22" s="102"/>
      <c r="C22" s="102"/>
      <c r="D22" s="123"/>
      <c r="E22" s="102"/>
      <c r="F22" s="82">
        <f t="shared" ref="F22:F29" si="1">ROUND(+B22*D22*E22,0)</f>
        <v>0</v>
      </c>
    </row>
    <row r="23" spans="1:8" s="104" customFormat="1" x14ac:dyDescent="0.35">
      <c r="A23" s="276" t="s">
        <v>152</v>
      </c>
      <c r="B23" s="102"/>
      <c r="C23" s="102"/>
      <c r="D23" s="123"/>
      <c r="E23" s="102"/>
      <c r="F23" s="82">
        <f t="shared" si="1"/>
        <v>0</v>
      </c>
    </row>
    <row r="24" spans="1:8" s="104" customFormat="1" x14ac:dyDescent="0.35">
      <c r="A24" s="276" t="s">
        <v>153</v>
      </c>
      <c r="B24" s="102"/>
      <c r="C24" s="102"/>
      <c r="D24" s="123"/>
      <c r="E24" s="102"/>
      <c r="F24" s="82">
        <f t="shared" si="1"/>
        <v>0</v>
      </c>
    </row>
    <row r="25" spans="1:8" s="104" customFormat="1" x14ac:dyDescent="0.35">
      <c r="A25" s="276" t="s">
        <v>388</v>
      </c>
      <c r="B25" s="102"/>
      <c r="C25" s="102"/>
      <c r="D25" s="123"/>
      <c r="E25" s="102"/>
      <c r="F25" s="82">
        <f t="shared" si="1"/>
        <v>0</v>
      </c>
    </row>
    <row r="26" spans="1:8" s="104" customFormat="1" x14ac:dyDescent="0.35">
      <c r="A26" s="276" t="s">
        <v>155</v>
      </c>
      <c r="B26" s="102"/>
      <c r="C26" s="102"/>
      <c r="D26" s="123"/>
      <c r="E26" s="102"/>
      <c r="F26" s="82">
        <f t="shared" si="1"/>
        <v>0</v>
      </c>
    </row>
    <row r="27" spans="1:8" s="104" customFormat="1" x14ac:dyDescent="0.35">
      <c r="A27" s="276" t="s">
        <v>389</v>
      </c>
      <c r="B27" s="102"/>
      <c r="C27" s="102"/>
      <c r="D27" s="123"/>
      <c r="E27" s="102"/>
      <c r="F27" s="82">
        <f t="shared" si="1"/>
        <v>0</v>
      </c>
    </row>
    <row r="28" spans="1:8" s="104" customFormat="1" x14ac:dyDescent="0.35">
      <c r="A28" s="338"/>
      <c r="B28" s="102"/>
      <c r="C28" s="102"/>
      <c r="D28" s="123"/>
      <c r="E28" s="102"/>
      <c r="F28" s="82">
        <f t="shared" si="1"/>
        <v>0</v>
      </c>
    </row>
    <row r="29" spans="1:8" s="104" customFormat="1" x14ac:dyDescent="0.35">
      <c r="A29" s="338"/>
      <c r="B29" s="102"/>
      <c r="C29" s="102"/>
      <c r="D29" s="123"/>
      <c r="E29" s="102"/>
      <c r="F29" s="82">
        <f t="shared" si="1"/>
        <v>0</v>
      </c>
    </row>
    <row r="30" spans="1:8" s="104" customFormat="1" x14ac:dyDescent="0.35">
      <c r="A30" s="338"/>
      <c r="B30" s="102"/>
      <c r="C30" s="102"/>
      <c r="D30" s="123"/>
      <c r="E30" s="102"/>
      <c r="F30" s="305">
        <f>ROUND(+B30*D30*E30,0)</f>
        <v>0</v>
      </c>
    </row>
    <row r="31" spans="1:8" x14ac:dyDescent="0.35">
      <c r="E31" s="278" t="s">
        <v>248</v>
      </c>
      <c r="F31" s="279">
        <f>SUM(F22:F30)</f>
        <v>0</v>
      </c>
    </row>
    <row r="32" spans="1:8" x14ac:dyDescent="0.35">
      <c r="F32" s="88"/>
    </row>
    <row r="33" spans="1:16" x14ac:dyDescent="0.35">
      <c r="C33" s="496" t="s">
        <v>390</v>
      </c>
      <c r="D33" s="496"/>
      <c r="E33" s="496"/>
      <c r="F33" s="80">
        <f>+F31+F20</f>
        <v>0</v>
      </c>
      <c r="H33" s="142" t="s">
        <v>250</v>
      </c>
    </row>
    <row r="34" spans="1:16" s="104" customFormat="1" x14ac:dyDescent="0.35">
      <c r="A34" s="223"/>
      <c r="B34" s="93"/>
      <c r="C34" s="93"/>
      <c r="D34" s="93"/>
      <c r="E34" s="93"/>
      <c r="F34" s="131"/>
    </row>
    <row r="35" spans="1:16" s="104" customFormat="1" x14ac:dyDescent="0.35">
      <c r="A35" s="109" t="s">
        <v>391</v>
      </c>
      <c r="B35" s="110"/>
      <c r="C35" s="110"/>
      <c r="D35" s="110"/>
      <c r="E35" s="110"/>
      <c r="F35" s="111"/>
      <c r="H35" s="143" t="s">
        <v>252</v>
      </c>
    </row>
    <row r="36" spans="1:16" s="104" customFormat="1" ht="45" customHeight="1" x14ac:dyDescent="0.35">
      <c r="A36" s="490"/>
      <c r="B36" s="491"/>
      <c r="C36" s="491"/>
      <c r="D36" s="491"/>
      <c r="E36" s="491"/>
      <c r="F36" s="492"/>
      <c r="H36" s="482" t="s">
        <v>253</v>
      </c>
      <c r="I36" s="482"/>
      <c r="J36" s="482"/>
      <c r="K36" s="482"/>
      <c r="L36" s="482"/>
      <c r="M36" s="482"/>
      <c r="N36" s="482"/>
      <c r="O36" s="482"/>
      <c r="P36" s="482"/>
    </row>
    <row r="37" spans="1:16" x14ac:dyDescent="0.35">
      <c r="H37"/>
    </row>
    <row r="38" spans="1:16" s="104" customFormat="1" x14ac:dyDescent="0.35">
      <c r="A38" s="109" t="s">
        <v>392</v>
      </c>
      <c r="B38" s="114"/>
      <c r="C38" s="114"/>
      <c r="D38" s="114"/>
      <c r="E38" s="114"/>
      <c r="F38" s="115"/>
      <c r="H38" s="143" t="s">
        <v>252</v>
      </c>
    </row>
    <row r="39" spans="1:16" s="104" customFormat="1" ht="45" customHeight="1" x14ac:dyDescent="0.35">
      <c r="A39" s="490"/>
      <c r="B39" s="491"/>
      <c r="C39" s="491"/>
      <c r="D39" s="491"/>
      <c r="E39" s="491"/>
      <c r="F39" s="492"/>
      <c r="H39" s="482" t="s">
        <v>253</v>
      </c>
      <c r="I39" s="482"/>
      <c r="J39" s="482"/>
      <c r="K39" s="482"/>
      <c r="L39" s="482"/>
      <c r="M39" s="482"/>
      <c r="N39" s="482"/>
      <c r="O39" s="482"/>
      <c r="P39" s="482"/>
    </row>
    <row r="41" spans="1:16" x14ac:dyDescent="0.35">
      <c r="D41" s="24"/>
    </row>
  </sheetData>
  <sheetProtection password="CB02" sheet="1" formatCells="0" formatRows="0" insertRows="0" deleteRows="0" sort="0"/>
  <mergeCells count="13">
    <mergeCell ref="A1:E1"/>
    <mergeCell ref="A2:F2"/>
    <mergeCell ref="A3:F3"/>
    <mergeCell ref="A4:F4"/>
    <mergeCell ref="A5:F5"/>
    <mergeCell ref="A36:F36"/>
    <mergeCell ref="H36:P36"/>
    <mergeCell ref="A39:F39"/>
    <mergeCell ref="H39:P39"/>
    <mergeCell ref="A6:F6"/>
    <mergeCell ref="A7:F7"/>
    <mergeCell ref="A8:F8"/>
    <mergeCell ref="C33:E33"/>
  </mergeCells>
  <printOptions horizontalCentered="1"/>
  <pageMargins left="0.25" right="0.25" top="0.25" bottom="0.25" header="0.3" footer="0.3"/>
  <pageSetup fitToHeight="0" orientation="landscape" blackAndWhite="1" r:id="rId1"/>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F12F8-4C5D-4B9E-9092-B66A3CF0F240}">
  <sheetPr>
    <pageSetUpPr fitToPage="1"/>
  </sheetPr>
  <dimension ref="A1:P31"/>
  <sheetViews>
    <sheetView zoomScaleNormal="100" zoomScaleSheetLayoutView="100" workbookViewId="0">
      <selection activeCell="A18" sqref="A18"/>
    </sheetView>
  </sheetViews>
  <sheetFormatPr defaultColWidth="9.08984375" defaultRowHeight="14.5" x14ac:dyDescent="0.35"/>
  <cols>
    <col min="1" max="1" width="55.54296875" style="8" customWidth="1"/>
    <col min="2" max="5" width="15.08984375" style="8" customWidth="1"/>
    <col min="6" max="6" width="17" style="8" customWidth="1"/>
    <col min="7" max="7" width="2.54296875" style="8" customWidth="1"/>
    <col min="8" max="16384" width="9.08984375" style="8"/>
  </cols>
  <sheetData>
    <row r="1" spans="1:8" ht="20.25" customHeight="1" x14ac:dyDescent="0.35">
      <c r="A1" s="480" t="s">
        <v>236</v>
      </c>
      <c r="B1" s="480"/>
      <c r="C1" s="480"/>
      <c r="D1" s="480"/>
      <c r="E1" s="480"/>
      <c r="F1" s="8">
        <f>+'Section A'!B2</f>
        <v>0</v>
      </c>
    </row>
    <row r="2" spans="1:8" x14ac:dyDescent="0.35">
      <c r="A2" s="481" t="s">
        <v>393</v>
      </c>
      <c r="B2" s="481"/>
      <c r="C2" s="481"/>
      <c r="D2" s="481"/>
      <c r="E2" s="481"/>
      <c r="F2" s="481"/>
    </row>
    <row r="3" spans="1:8" x14ac:dyDescent="0.35">
      <c r="A3" s="13"/>
      <c r="B3" s="13"/>
      <c r="C3" s="13"/>
      <c r="D3" s="13"/>
      <c r="E3" s="13"/>
      <c r="F3" s="13"/>
    </row>
    <row r="4" spans="1:8" x14ac:dyDescent="0.35">
      <c r="A4" s="225" t="s">
        <v>330</v>
      </c>
      <c r="B4" s="225" t="s">
        <v>269</v>
      </c>
      <c r="C4" s="225" t="s">
        <v>268</v>
      </c>
      <c r="D4" s="225" t="s">
        <v>287</v>
      </c>
      <c r="E4" s="225" t="s">
        <v>244</v>
      </c>
      <c r="F4" s="225" t="s">
        <v>373</v>
      </c>
      <c r="H4" s="143" t="s">
        <v>246</v>
      </c>
    </row>
    <row r="5" spans="1:8" s="104" customFormat="1" x14ac:dyDescent="0.35">
      <c r="A5" s="221"/>
      <c r="B5" s="102"/>
      <c r="C5" s="102"/>
      <c r="D5" s="123"/>
      <c r="E5" s="102"/>
      <c r="F5" s="82">
        <f t="shared" ref="F5:F13" si="0">ROUND(+B5*D5*E5,0)</f>
        <v>0</v>
      </c>
      <c r="H5" s="117"/>
    </row>
    <row r="6" spans="1:8" s="104" customFormat="1" x14ac:dyDescent="0.35">
      <c r="A6" s="338"/>
      <c r="B6" s="102"/>
      <c r="C6" s="102"/>
      <c r="D6" s="123"/>
      <c r="E6" s="102"/>
      <c r="F6" s="82">
        <f t="shared" si="0"/>
        <v>0</v>
      </c>
      <c r="H6" s="117"/>
    </row>
    <row r="7" spans="1:8" s="104" customFormat="1" x14ac:dyDescent="0.35">
      <c r="A7" s="338"/>
      <c r="B7" s="102"/>
      <c r="C7" s="102"/>
      <c r="D7" s="123"/>
      <c r="E7" s="102"/>
      <c r="F7" s="82">
        <f t="shared" si="0"/>
        <v>0</v>
      </c>
      <c r="H7" s="117"/>
    </row>
    <row r="8" spans="1:8" s="104" customFormat="1" x14ac:dyDescent="0.35">
      <c r="A8" s="338"/>
      <c r="B8" s="102"/>
      <c r="C8" s="102"/>
      <c r="D8" s="123"/>
      <c r="E8" s="102"/>
      <c r="F8" s="82">
        <f t="shared" si="0"/>
        <v>0</v>
      </c>
      <c r="H8" s="117"/>
    </row>
    <row r="9" spans="1:8" s="104" customFormat="1" x14ac:dyDescent="0.35">
      <c r="A9" s="338"/>
      <c r="B9" s="102"/>
      <c r="C9" s="102"/>
      <c r="D9" s="123"/>
      <c r="E9" s="102"/>
      <c r="F9" s="82">
        <f t="shared" si="0"/>
        <v>0</v>
      </c>
    </row>
    <row r="10" spans="1:8" s="104" customFormat="1" x14ac:dyDescent="0.35">
      <c r="A10" s="338"/>
      <c r="B10" s="102"/>
      <c r="C10" s="102"/>
      <c r="D10" s="123"/>
      <c r="E10" s="102"/>
      <c r="F10" s="82">
        <f t="shared" si="0"/>
        <v>0</v>
      </c>
      <c r="H10" s="117"/>
    </row>
    <row r="11" spans="1:8" s="104" customFormat="1" x14ac:dyDescent="0.35">
      <c r="A11" s="338"/>
      <c r="B11" s="102"/>
      <c r="C11" s="102"/>
      <c r="D11" s="123"/>
      <c r="E11" s="102"/>
      <c r="F11" s="82">
        <f t="shared" si="0"/>
        <v>0</v>
      </c>
      <c r="H11" s="117"/>
    </row>
    <row r="12" spans="1:8" s="104" customFormat="1" x14ac:dyDescent="0.35">
      <c r="A12" s="338"/>
      <c r="B12" s="102"/>
      <c r="C12" s="102"/>
      <c r="D12" s="123"/>
      <c r="E12" s="102"/>
      <c r="F12" s="82">
        <f t="shared" si="0"/>
        <v>0</v>
      </c>
      <c r="H12" s="117"/>
    </row>
    <row r="13" spans="1:8" s="104" customFormat="1" x14ac:dyDescent="0.35">
      <c r="A13" s="338"/>
      <c r="B13" s="102"/>
      <c r="C13" s="102"/>
      <c r="D13" s="123"/>
      <c r="E13" s="102"/>
      <c r="F13" s="305">
        <f t="shared" si="0"/>
        <v>0</v>
      </c>
      <c r="H13" s="117"/>
    </row>
    <row r="14" spans="1:8" s="104" customFormat="1" x14ac:dyDescent="0.35">
      <c r="A14" s="338"/>
      <c r="B14" s="93"/>
      <c r="C14" s="93"/>
      <c r="D14" s="137"/>
      <c r="E14" s="278" t="s">
        <v>247</v>
      </c>
      <c r="F14" s="279">
        <f>SUM(F5:F13)</f>
        <v>0</v>
      </c>
    </row>
    <row r="15" spans="1:8" s="104" customFormat="1" x14ac:dyDescent="0.35">
      <c r="A15" s="338"/>
      <c r="B15" s="93"/>
      <c r="C15" s="93"/>
      <c r="D15" s="137"/>
      <c r="E15" s="93"/>
      <c r="F15" s="199"/>
    </row>
    <row r="16" spans="1:8" s="104" customFormat="1" x14ac:dyDescent="0.35">
      <c r="A16" s="338"/>
      <c r="B16" s="102"/>
      <c r="C16" s="102"/>
      <c r="D16" s="123"/>
      <c r="E16" s="102"/>
      <c r="F16" s="82">
        <f>ROUND(+B16*D16*E16,0)</f>
        <v>0</v>
      </c>
    </row>
    <row r="17" spans="1:16" s="104" customFormat="1" x14ac:dyDescent="0.35">
      <c r="A17" s="338"/>
      <c r="B17" s="102"/>
      <c r="C17" s="102"/>
      <c r="D17" s="123"/>
      <c r="E17" s="102"/>
      <c r="F17" s="82">
        <f>ROUND(+B17*D17*E17,0)</f>
        <v>0</v>
      </c>
    </row>
    <row r="18" spans="1:16" s="104" customFormat="1" x14ac:dyDescent="0.35">
      <c r="A18" s="338"/>
      <c r="B18" s="102"/>
      <c r="C18" s="102"/>
      <c r="D18" s="123"/>
      <c r="E18" s="102"/>
      <c r="F18" s="82">
        <f>ROUND(+B18*D18*E18,0)</f>
        <v>0</v>
      </c>
    </row>
    <row r="19" spans="1:16" s="104" customFormat="1" x14ac:dyDescent="0.35">
      <c r="A19" s="338"/>
      <c r="B19" s="102"/>
      <c r="C19" s="102"/>
      <c r="D19" s="123"/>
      <c r="E19" s="102"/>
      <c r="F19" s="82">
        <f>ROUND(+B19*D19*E19,0)</f>
        <v>0</v>
      </c>
    </row>
    <row r="20" spans="1:16" s="104" customFormat="1" x14ac:dyDescent="0.35">
      <c r="A20" s="338"/>
      <c r="B20" s="102"/>
      <c r="C20" s="102"/>
      <c r="D20" s="123"/>
      <c r="E20" s="102"/>
      <c r="F20" s="305">
        <f>ROUND(+B20*D20*E20,0)</f>
        <v>0</v>
      </c>
    </row>
    <row r="21" spans="1:16" x14ac:dyDescent="0.35">
      <c r="E21" s="278" t="s">
        <v>248</v>
      </c>
      <c r="F21" s="279">
        <f>SUM(F16:F20)</f>
        <v>0</v>
      </c>
    </row>
    <row r="22" spans="1:16" x14ac:dyDescent="0.35">
      <c r="F22" s="88"/>
    </row>
    <row r="23" spans="1:16" x14ac:dyDescent="0.35">
      <c r="C23" s="496" t="s">
        <v>394</v>
      </c>
      <c r="D23" s="496"/>
      <c r="E23" s="496"/>
      <c r="F23" s="80">
        <f>+F21+F14</f>
        <v>0</v>
      </c>
      <c r="H23" s="142" t="s">
        <v>250</v>
      </c>
    </row>
    <row r="24" spans="1:16" s="104" customFormat="1" x14ac:dyDescent="0.35">
      <c r="A24" s="223"/>
      <c r="B24" s="93"/>
      <c r="C24" s="93"/>
      <c r="D24" s="93"/>
      <c r="E24" s="93"/>
      <c r="F24" s="131"/>
    </row>
    <row r="25" spans="1:16" s="104" customFormat="1" x14ac:dyDescent="0.35">
      <c r="A25" s="109" t="s">
        <v>395</v>
      </c>
      <c r="B25" s="110"/>
      <c r="C25" s="110"/>
      <c r="D25" s="110"/>
      <c r="E25" s="110"/>
      <c r="F25" s="111"/>
      <c r="H25" s="143" t="s">
        <v>252</v>
      </c>
    </row>
    <row r="26" spans="1:16" s="104" customFormat="1" ht="45" customHeight="1" x14ac:dyDescent="0.35">
      <c r="A26" s="490"/>
      <c r="B26" s="491"/>
      <c r="C26" s="491"/>
      <c r="D26" s="491"/>
      <c r="E26" s="491"/>
      <c r="F26" s="492"/>
      <c r="H26" s="482" t="s">
        <v>253</v>
      </c>
      <c r="I26" s="482"/>
      <c r="J26" s="482"/>
      <c r="K26" s="482"/>
      <c r="L26" s="482"/>
      <c r="M26" s="482"/>
      <c r="N26" s="482"/>
      <c r="O26" s="482"/>
      <c r="P26" s="482"/>
    </row>
    <row r="27" spans="1:16" x14ac:dyDescent="0.35">
      <c r="H27"/>
    </row>
    <row r="28" spans="1:16" s="104" customFormat="1" x14ac:dyDescent="0.35">
      <c r="A28" s="109" t="s">
        <v>396</v>
      </c>
      <c r="B28" s="114"/>
      <c r="C28" s="114"/>
      <c r="D28" s="114"/>
      <c r="E28" s="114"/>
      <c r="F28" s="115"/>
      <c r="H28" s="143" t="s">
        <v>252</v>
      </c>
    </row>
    <row r="29" spans="1:16" s="104" customFormat="1" ht="45" customHeight="1" x14ac:dyDescent="0.35">
      <c r="A29" s="490"/>
      <c r="B29" s="491"/>
      <c r="C29" s="491"/>
      <c r="D29" s="491"/>
      <c r="E29" s="491"/>
      <c r="F29" s="492"/>
      <c r="H29" s="482" t="s">
        <v>253</v>
      </c>
      <c r="I29" s="482"/>
      <c r="J29" s="482"/>
      <c r="K29" s="482"/>
      <c r="L29" s="482"/>
      <c r="M29" s="482"/>
      <c r="N29" s="482"/>
      <c r="O29" s="482"/>
      <c r="P29" s="482"/>
    </row>
    <row r="31" spans="1:16" x14ac:dyDescent="0.35">
      <c r="D31" s="24"/>
    </row>
  </sheetData>
  <sheetProtection password="CB02" sheet="1" formatCells="0" formatRows="0" insertRows="0" deleteRows="0" sort="0"/>
  <mergeCells count="7">
    <mergeCell ref="A29:F29"/>
    <mergeCell ref="H29:P29"/>
    <mergeCell ref="A1:E1"/>
    <mergeCell ref="A2:F2"/>
    <mergeCell ref="C23:E23"/>
    <mergeCell ref="A26:F26"/>
    <mergeCell ref="H26:P26"/>
  </mergeCells>
  <printOptions horizontalCentered="1"/>
  <pageMargins left="0.25" right="0.25" top="0.25" bottom="0.25" header="0.3" footer="0.3"/>
  <pageSetup fitToHeight="0" orientation="landscape" blackAndWhite="1"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018A1-5F69-4283-B270-EFC8F2F187BD}">
  <sheetPr>
    <pageSetUpPr fitToPage="1"/>
  </sheetPr>
  <dimension ref="A1:P31"/>
  <sheetViews>
    <sheetView zoomScaleNormal="100" zoomScaleSheetLayoutView="100" workbookViewId="0">
      <selection activeCell="C15" sqref="C15"/>
    </sheetView>
  </sheetViews>
  <sheetFormatPr defaultColWidth="9.08984375" defaultRowHeight="14.5" x14ac:dyDescent="0.35"/>
  <cols>
    <col min="1" max="1" width="55.54296875" style="8" customWidth="1"/>
    <col min="2" max="5" width="15.08984375" style="8" customWidth="1"/>
    <col min="6" max="6" width="17" style="8" customWidth="1"/>
    <col min="7" max="7" width="2.54296875" style="8" customWidth="1"/>
    <col min="8" max="16384" width="9.08984375" style="8"/>
  </cols>
  <sheetData>
    <row r="1" spans="1:8" ht="20.25" customHeight="1" x14ac:dyDescent="0.35">
      <c r="A1" s="480" t="s">
        <v>236</v>
      </c>
      <c r="B1" s="480"/>
      <c r="C1" s="480"/>
      <c r="D1" s="480"/>
      <c r="E1" s="480"/>
      <c r="F1" s="8">
        <f>+'Section A'!B2</f>
        <v>0</v>
      </c>
    </row>
    <row r="2" spans="1:8" ht="30" customHeight="1" x14ac:dyDescent="0.35">
      <c r="A2" s="516" t="s">
        <v>397</v>
      </c>
      <c r="B2" s="481"/>
      <c r="C2" s="481"/>
      <c r="D2" s="481"/>
      <c r="E2" s="481"/>
      <c r="F2" s="481"/>
    </row>
    <row r="3" spans="1:8" x14ac:dyDescent="0.35">
      <c r="A3" s="13"/>
      <c r="B3" s="13"/>
      <c r="C3" s="13"/>
      <c r="D3" s="13"/>
      <c r="E3" s="13"/>
      <c r="F3" s="13"/>
    </row>
    <row r="4" spans="1:8" x14ac:dyDescent="0.35">
      <c r="A4" s="225" t="s">
        <v>330</v>
      </c>
      <c r="B4" s="225" t="s">
        <v>269</v>
      </c>
      <c r="C4" s="225" t="s">
        <v>268</v>
      </c>
      <c r="D4" s="225" t="s">
        <v>287</v>
      </c>
      <c r="E4" s="225" t="s">
        <v>244</v>
      </c>
      <c r="F4" s="225" t="s">
        <v>373</v>
      </c>
      <c r="H4" s="143" t="s">
        <v>246</v>
      </c>
    </row>
    <row r="5" spans="1:8" s="104" customFormat="1" x14ac:dyDescent="0.35">
      <c r="A5" s="221"/>
      <c r="B5" s="280"/>
      <c r="C5" s="280"/>
      <c r="D5" s="281"/>
      <c r="E5" s="280"/>
      <c r="F5" s="82">
        <f t="shared" ref="F5:F13" si="0">ROUND(+B5*D5*E5,0)</f>
        <v>0</v>
      </c>
      <c r="H5" s="117"/>
    </row>
    <row r="6" spans="1:8" s="104" customFormat="1" x14ac:dyDescent="0.35">
      <c r="A6" s="338"/>
      <c r="B6" s="280"/>
      <c r="C6" s="280"/>
      <c r="D6" s="281"/>
      <c r="E6" s="280"/>
      <c r="F6" s="82">
        <f t="shared" si="0"/>
        <v>0</v>
      </c>
      <c r="H6" s="117"/>
    </row>
    <row r="7" spans="1:8" s="104" customFormat="1" x14ac:dyDescent="0.35">
      <c r="A7" s="338"/>
      <c r="B7" s="102"/>
      <c r="C7" s="102"/>
      <c r="D7" s="123"/>
      <c r="E7" s="102"/>
      <c r="F7" s="82">
        <f t="shared" si="0"/>
        <v>0</v>
      </c>
      <c r="H7" s="117"/>
    </row>
    <row r="8" spans="1:8" s="104" customFormat="1" x14ac:dyDescent="0.35">
      <c r="A8" s="338"/>
      <c r="B8" s="102"/>
      <c r="C8" s="102"/>
      <c r="D8" s="123"/>
      <c r="E8" s="102"/>
      <c r="F8" s="82">
        <f t="shared" si="0"/>
        <v>0</v>
      </c>
      <c r="H8" s="120"/>
    </row>
    <row r="9" spans="1:8" s="104" customFormat="1" x14ac:dyDescent="0.35">
      <c r="A9" s="338"/>
      <c r="B9" s="102"/>
      <c r="C9" s="102"/>
      <c r="D9" s="123"/>
      <c r="E9" s="102"/>
      <c r="F9" s="82">
        <f t="shared" si="0"/>
        <v>0</v>
      </c>
    </row>
    <row r="10" spans="1:8" s="104" customFormat="1" x14ac:dyDescent="0.35">
      <c r="A10" s="338"/>
      <c r="B10" s="102"/>
      <c r="C10" s="102"/>
      <c r="D10" s="123"/>
      <c r="E10" s="102"/>
      <c r="F10" s="82">
        <f t="shared" si="0"/>
        <v>0</v>
      </c>
      <c r="H10" s="117"/>
    </row>
    <row r="11" spans="1:8" s="104" customFormat="1" x14ac:dyDescent="0.35">
      <c r="A11" s="338"/>
      <c r="B11" s="102"/>
      <c r="C11" s="102"/>
      <c r="D11" s="123"/>
      <c r="E11" s="102"/>
      <c r="F11" s="82">
        <f t="shared" si="0"/>
        <v>0</v>
      </c>
      <c r="H11" s="117"/>
    </row>
    <row r="12" spans="1:8" s="104" customFormat="1" x14ac:dyDescent="0.35">
      <c r="A12" s="338"/>
      <c r="B12" s="102"/>
      <c r="C12" s="102"/>
      <c r="D12" s="123"/>
      <c r="E12" s="102"/>
      <c r="F12" s="82">
        <f t="shared" si="0"/>
        <v>0</v>
      </c>
      <c r="H12" s="117"/>
    </row>
    <row r="13" spans="1:8" s="104" customFormat="1" x14ac:dyDescent="0.35">
      <c r="A13" s="338"/>
      <c r="B13" s="102"/>
      <c r="C13" s="102"/>
      <c r="D13" s="123"/>
      <c r="E13" s="102"/>
      <c r="F13" s="305">
        <f t="shared" si="0"/>
        <v>0</v>
      </c>
      <c r="H13" s="117"/>
    </row>
    <row r="14" spans="1:8" s="104" customFormat="1" x14ac:dyDescent="0.35">
      <c r="A14" s="338"/>
      <c r="B14" s="93"/>
      <c r="D14" s="137"/>
      <c r="E14" s="278" t="s">
        <v>247</v>
      </c>
      <c r="F14" s="279">
        <f>SUM(F5:F13)</f>
        <v>0</v>
      </c>
    </row>
    <row r="15" spans="1:8" s="104" customFormat="1" x14ac:dyDescent="0.35">
      <c r="A15" s="338"/>
      <c r="B15" s="93"/>
      <c r="C15" s="93"/>
      <c r="D15" s="137"/>
      <c r="E15" s="93"/>
      <c r="F15" s="199"/>
    </row>
    <row r="16" spans="1:8" s="104" customFormat="1" x14ac:dyDescent="0.35">
      <c r="A16" s="338"/>
      <c r="B16" s="102"/>
      <c r="C16" s="102"/>
      <c r="D16" s="123"/>
      <c r="E16" s="102"/>
      <c r="F16" s="82">
        <f>ROUND(+B16*D16*E16,0)</f>
        <v>0</v>
      </c>
    </row>
    <row r="17" spans="1:16" s="104" customFormat="1" x14ac:dyDescent="0.35">
      <c r="A17" s="338"/>
      <c r="B17" s="102"/>
      <c r="C17" s="102"/>
      <c r="D17" s="123"/>
      <c r="E17" s="102"/>
      <c r="F17" s="82">
        <f>ROUND(+B17*D17*E17,0)</f>
        <v>0</v>
      </c>
    </row>
    <row r="18" spans="1:16" s="104" customFormat="1" x14ac:dyDescent="0.35">
      <c r="A18" s="338"/>
      <c r="B18" s="102"/>
      <c r="C18" s="102"/>
      <c r="D18" s="123"/>
      <c r="E18" s="102"/>
      <c r="F18" s="82">
        <f>ROUND(+B18*D18*E18,0)</f>
        <v>0</v>
      </c>
    </row>
    <row r="19" spans="1:16" s="104" customFormat="1" x14ac:dyDescent="0.35">
      <c r="A19" s="338"/>
      <c r="B19" s="102"/>
      <c r="C19" s="102"/>
      <c r="D19" s="123"/>
      <c r="E19" s="102"/>
      <c r="F19" s="82">
        <f>ROUND(+B19*D19*E19,0)</f>
        <v>0</v>
      </c>
    </row>
    <row r="20" spans="1:16" s="104" customFormat="1" x14ac:dyDescent="0.35">
      <c r="A20" s="338"/>
      <c r="B20" s="102"/>
      <c r="C20" s="102"/>
      <c r="D20" s="123"/>
      <c r="E20" s="102"/>
      <c r="F20" s="305">
        <f>ROUND(+B20*D20*E20,0)</f>
        <v>0</v>
      </c>
    </row>
    <row r="21" spans="1:16" x14ac:dyDescent="0.35">
      <c r="E21" s="278" t="s">
        <v>248</v>
      </c>
      <c r="F21" s="279">
        <f>SUM(F16:F20)</f>
        <v>0</v>
      </c>
    </row>
    <row r="22" spans="1:16" x14ac:dyDescent="0.35">
      <c r="F22" s="88"/>
    </row>
    <row r="23" spans="1:16" x14ac:dyDescent="0.35">
      <c r="C23" s="496" t="s">
        <v>398</v>
      </c>
      <c r="D23" s="496"/>
      <c r="E23" s="496"/>
      <c r="F23" s="80">
        <f>+F21+F14</f>
        <v>0</v>
      </c>
      <c r="H23" s="142" t="s">
        <v>250</v>
      </c>
    </row>
    <row r="24" spans="1:16" s="104" customFormat="1" x14ac:dyDescent="0.35">
      <c r="A24" s="223"/>
      <c r="B24" s="93"/>
      <c r="C24" s="93"/>
      <c r="D24" s="93"/>
      <c r="E24" s="93"/>
      <c r="F24" s="131"/>
    </row>
    <row r="25" spans="1:16" s="104" customFormat="1" x14ac:dyDescent="0.35">
      <c r="A25" s="109" t="s">
        <v>399</v>
      </c>
      <c r="B25" s="110"/>
      <c r="C25" s="110"/>
      <c r="D25" s="110"/>
      <c r="E25" s="110"/>
      <c r="F25" s="111"/>
      <c r="H25" s="143" t="s">
        <v>252</v>
      </c>
    </row>
    <row r="26" spans="1:16" s="104" customFormat="1" ht="45" customHeight="1" x14ac:dyDescent="0.35">
      <c r="A26" s="490"/>
      <c r="B26" s="491"/>
      <c r="C26" s="491"/>
      <c r="D26" s="491"/>
      <c r="E26" s="491"/>
      <c r="F26" s="492"/>
      <c r="H26" s="482" t="s">
        <v>253</v>
      </c>
      <c r="I26" s="482"/>
      <c r="J26" s="482"/>
      <c r="K26" s="482"/>
      <c r="L26" s="482"/>
      <c r="M26" s="482"/>
      <c r="N26" s="482"/>
      <c r="O26" s="482"/>
      <c r="P26" s="482"/>
    </row>
    <row r="27" spans="1:16" x14ac:dyDescent="0.35">
      <c r="H27"/>
    </row>
    <row r="28" spans="1:16" s="104" customFormat="1" x14ac:dyDescent="0.35">
      <c r="A28" s="109" t="s">
        <v>400</v>
      </c>
      <c r="B28" s="114"/>
      <c r="C28" s="114"/>
      <c r="D28" s="114"/>
      <c r="E28" s="114"/>
      <c r="F28" s="115"/>
      <c r="H28" s="143" t="s">
        <v>252</v>
      </c>
    </row>
    <row r="29" spans="1:16" s="104" customFormat="1" ht="45" customHeight="1" x14ac:dyDescent="0.35">
      <c r="A29" s="490"/>
      <c r="B29" s="491"/>
      <c r="C29" s="491"/>
      <c r="D29" s="491"/>
      <c r="E29" s="491"/>
      <c r="F29" s="492"/>
      <c r="H29" s="482" t="s">
        <v>253</v>
      </c>
      <c r="I29" s="482"/>
      <c r="J29" s="482"/>
      <c r="K29" s="482"/>
      <c r="L29" s="482"/>
      <c r="M29" s="482"/>
      <c r="N29" s="482"/>
      <c r="O29" s="482"/>
      <c r="P29" s="482"/>
    </row>
    <row r="31" spans="1:16" x14ac:dyDescent="0.35">
      <c r="D31" s="24"/>
    </row>
  </sheetData>
  <sheetProtection password="CB02" sheet="1" formatCells="0" formatRows="0" insertRows="0" deleteRows="0" sort="0"/>
  <mergeCells count="7">
    <mergeCell ref="A29:F29"/>
    <mergeCell ref="H29:P29"/>
    <mergeCell ref="A1:E1"/>
    <mergeCell ref="A2:F2"/>
    <mergeCell ref="C23:E23"/>
    <mergeCell ref="A26:F26"/>
    <mergeCell ref="H26:P26"/>
  </mergeCells>
  <printOptions horizontalCentered="1"/>
  <pageMargins left="0.25" right="0.25" top="0.25" bottom="0.25" header="0.3" footer="0.3"/>
  <pageSetup fitToHeight="0" orientation="landscape" blackAndWhite="1"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12260-9531-43B4-890B-43D738773D8E}">
  <sheetPr>
    <pageSetUpPr fitToPage="1"/>
  </sheetPr>
  <dimension ref="A1:N19"/>
  <sheetViews>
    <sheetView zoomScaleNormal="100" zoomScaleSheetLayoutView="100" workbookViewId="0">
      <selection activeCell="A5" sqref="A5"/>
    </sheetView>
  </sheetViews>
  <sheetFormatPr defaultRowHeight="14.5" x14ac:dyDescent="0.35"/>
  <cols>
    <col min="1" max="1" width="76.36328125" customWidth="1"/>
    <col min="2" max="3" width="18.6328125" customWidth="1"/>
    <col min="4" max="4" width="19.6328125" customWidth="1"/>
    <col min="5" max="5" width="3" customWidth="1"/>
  </cols>
  <sheetData>
    <row r="1" spans="1:14" ht="21.75" customHeight="1" x14ac:dyDescent="0.35">
      <c r="A1" s="480" t="s">
        <v>236</v>
      </c>
      <c r="B1" s="480"/>
      <c r="C1" s="480"/>
      <c r="D1" s="8">
        <f>+'Section A'!B2</f>
        <v>0</v>
      </c>
    </row>
    <row r="2" spans="1:14" ht="54.75" customHeight="1" x14ac:dyDescent="0.35">
      <c r="A2" s="488" t="s">
        <v>401</v>
      </c>
      <c r="B2" s="488"/>
      <c r="C2" s="488"/>
      <c r="D2" s="488"/>
    </row>
    <row r="3" spans="1:14" x14ac:dyDescent="0.35">
      <c r="A3" s="497" t="s">
        <v>402</v>
      </c>
      <c r="B3" s="497"/>
      <c r="C3" s="497"/>
      <c r="D3" s="497"/>
    </row>
    <row r="4" spans="1:14" ht="15" customHeight="1" x14ac:dyDescent="0.35">
      <c r="A4" s="337" t="s">
        <v>330</v>
      </c>
      <c r="B4" s="337" t="s">
        <v>403</v>
      </c>
      <c r="C4" s="337" t="s">
        <v>404</v>
      </c>
      <c r="D4" s="337" t="s">
        <v>405</v>
      </c>
    </row>
    <row r="5" spans="1:14" s="117" customFormat="1" x14ac:dyDescent="0.35">
      <c r="A5" s="222"/>
      <c r="B5" s="137"/>
      <c r="C5" s="140"/>
      <c r="D5" s="103">
        <f>ROUND(B5*C5,0)</f>
        <v>0</v>
      </c>
    </row>
    <row r="6" spans="1:14" s="117" customFormat="1" x14ac:dyDescent="0.35">
      <c r="A6" s="219"/>
      <c r="B6" s="137"/>
      <c r="C6" s="140"/>
      <c r="D6" s="136">
        <f>ROUND(B6*C6,0)</f>
        <v>0</v>
      </c>
    </row>
    <row r="7" spans="1:14" s="117" customFormat="1" x14ac:dyDescent="0.35">
      <c r="A7" s="219"/>
      <c r="B7" s="193"/>
      <c r="C7" s="204" t="s">
        <v>320</v>
      </c>
      <c r="D7" s="82">
        <f>ROUND(SUM(D5:D6),0)</f>
        <v>0</v>
      </c>
      <c r="F7" s="120" t="s">
        <v>406</v>
      </c>
    </row>
    <row r="8" spans="1:14" s="117" customFormat="1" x14ac:dyDescent="0.35">
      <c r="A8" s="219"/>
      <c r="B8" s="104"/>
      <c r="C8" s="104"/>
      <c r="D8" s="200"/>
    </row>
    <row r="9" spans="1:14" s="117" customFormat="1" x14ac:dyDescent="0.35">
      <c r="A9" s="219"/>
      <c r="B9" s="137"/>
      <c r="C9" s="140"/>
      <c r="D9" s="82">
        <f>ROUND(B9*C9,0)</f>
        <v>0</v>
      </c>
    </row>
    <row r="10" spans="1:14" s="117" customFormat="1" x14ac:dyDescent="0.35">
      <c r="A10" s="219"/>
      <c r="B10" s="137"/>
      <c r="C10" s="140"/>
      <c r="D10" s="305">
        <f>ROUND(B10*C10,0)</f>
        <v>0</v>
      </c>
    </row>
    <row r="11" spans="1:14" s="117" customFormat="1" x14ac:dyDescent="0.35">
      <c r="A11" s="224"/>
      <c r="B11" s="192"/>
      <c r="C11" s="202" t="s">
        <v>324</v>
      </c>
      <c r="D11" s="82">
        <f>ROUND(SUM(D8:D10),0)</f>
        <v>0</v>
      </c>
      <c r="F11" s="120" t="s">
        <v>406</v>
      </c>
    </row>
    <row r="12" spans="1:14" x14ac:dyDescent="0.35">
      <c r="A12" s="8"/>
      <c r="B12" s="8"/>
      <c r="C12" s="8"/>
      <c r="D12" s="88"/>
    </row>
    <row r="13" spans="1:14" x14ac:dyDescent="0.35">
      <c r="A13" s="8"/>
      <c r="B13" s="496" t="s">
        <v>407</v>
      </c>
      <c r="C13" s="496"/>
      <c r="D13" s="80">
        <f>+D11+D7</f>
        <v>0</v>
      </c>
      <c r="F13" s="142" t="s">
        <v>250</v>
      </c>
    </row>
    <row r="14" spans="1:14" s="117" customFormat="1" x14ac:dyDescent="0.35">
      <c r="A14" s="224"/>
      <c r="B14" s="104"/>
      <c r="C14" s="134"/>
      <c r="D14" s="108"/>
    </row>
    <row r="15" spans="1:14" s="117" customFormat="1" x14ac:dyDescent="0.35">
      <c r="A15" s="109" t="s">
        <v>408</v>
      </c>
      <c r="B15" s="110"/>
      <c r="C15" s="110"/>
      <c r="D15" s="111"/>
      <c r="F15" s="143" t="s">
        <v>252</v>
      </c>
    </row>
    <row r="16" spans="1:14" s="117" customFormat="1" ht="45" customHeight="1" x14ac:dyDescent="0.35">
      <c r="A16" s="477"/>
      <c r="B16" s="478"/>
      <c r="C16" s="478"/>
      <c r="D16" s="479"/>
      <c r="F16" s="482" t="s">
        <v>253</v>
      </c>
      <c r="G16" s="482"/>
      <c r="H16" s="482"/>
      <c r="I16" s="482"/>
      <c r="J16" s="482"/>
      <c r="K16" s="482"/>
      <c r="L16" s="482"/>
      <c r="M16" s="482"/>
      <c r="N16" s="482"/>
    </row>
    <row r="17" spans="1:14" x14ac:dyDescent="0.35">
      <c r="A17" s="8"/>
      <c r="B17" s="8"/>
      <c r="C17" s="8"/>
      <c r="D17" s="8"/>
    </row>
    <row r="18" spans="1:14" s="117" customFormat="1" x14ac:dyDescent="0.35">
      <c r="A18" s="109" t="s">
        <v>409</v>
      </c>
      <c r="B18" s="114"/>
      <c r="C18" s="114"/>
      <c r="D18" s="115"/>
      <c r="F18" s="143" t="s">
        <v>252</v>
      </c>
    </row>
    <row r="19" spans="1:14" s="117" customFormat="1" ht="45" customHeight="1" x14ac:dyDescent="0.35">
      <c r="A19" s="490"/>
      <c r="B19" s="491"/>
      <c r="C19" s="491"/>
      <c r="D19" s="492"/>
      <c r="F19" s="482" t="s">
        <v>253</v>
      </c>
      <c r="G19" s="482"/>
      <c r="H19" s="482"/>
      <c r="I19" s="482"/>
      <c r="J19" s="482"/>
      <c r="K19" s="482"/>
      <c r="L19" s="482"/>
      <c r="M19" s="482"/>
      <c r="N19" s="482"/>
    </row>
  </sheetData>
  <sheetProtection password="CB02" sheet="1" objects="1" scenarios="1" formatCells="0" formatRows="0" insertRows="0" deleteRows="0" sort="0"/>
  <mergeCells count="8">
    <mergeCell ref="F16:N16"/>
    <mergeCell ref="F19:N19"/>
    <mergeCell ref="A1:C1"/>
    <mergeCell ref="A2:D2"/>
    <mergeCell ref="B13:C13"/>
    <mergeCell ref="A16:D16"/>
    <mergeCell ref="A19:D19"/>
    <mergeCell ref="A3:D3"/>
  </mergeCells>
  <printOptions horizontalCentered="1"/>
  <pageMargins left="0.25" right="0.25" top="0.25" bottom="0.25" header="0.3" footer="0.3"/>
  <pageSetup fitToHeight="0" orientation="landscape" blackAndWhite="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8B93E-3F7C-448B-8AEF-C8C8D2DCADE5}">
  <sheetPr>
    <pageSetUpPr fitToPage="1"/>
  </sheetPr>
  <dimension ref="A1:I27"/>
  <sheetViews>
    <sheetView zoomScaleNormal="100" zoomScaleSheetLayoutView="100" workbookViewId="0">
      <selection sqref="A1:F1"/>
    </sheetView>
  </sheetViews>
  <sheetFormatPr defaultColWidth="9.08984375" defaultRowHeight="14.5" x14ac:dyDescent="0.35"/>
  <cols>
    <col min="1" max="7" width="18.08984375" style="8" customWidth="1"/>
    <col min="8" max="8" width="2.36328125" style="8" customWidth="1"/>
    <col min="9" max="16384" width="9.08984375" style="8"/>
  </cols>
  <sheetData>
    <row r="1" spans="1:9" ht="20.25" customHeight="1" x14ac:dyDescent="0.35">
      <c r="A1" s="480" t="s">
        <v>236</v>
      </c>
      <c r="B1" s="480"/>
      <c r="C1" s="480"/>
      <c r="D1" s="480"/>
      <c r="E1" s="480"/>
      <c r="F1" s="480"/>
      <c r="G1" s="8">
        <f>+'Section A'!B2</f>
        <v>0</v>
      </c>
      <c r="I1" s="22" t="s">
        <v>410</v>
      </c>
    </row>
    <row r="2" spans="1:9" ht="39" customHeight="1" x14ac:dyDescent="0.35">
      <c r="A2" s="517" t="s">
        <v>411</v>
      </c>
      <c r="B2" s="517"/>
      <c r="C2" s="517"/>
      <c r="D2" s="517"/>
      <c r="E2" s="517"/>
      <c r="F2" s="517"/>
      <c r="G2" s="517"/>
      <c r="H2" s="16"/>
      <c r="I2" s="16"/>
    </row>
    <row r="3" spans="1:9" x14ac:dyDescent="0.35">
      <c r="A3" s="25" t="s">
        <v>412</v>
      </c>
      <c r="B3" s="26"/>
      <c r="C3" s="26"/>
      <c r="D3" s="27"/>
      <c r="E3" s="28" t="s">
        <v>413</v>
      </c>
      <c r="F3" s="29" t="s">
        <v>414</v>
      </c>
      <c r="G3" s="30" t="s">
        <v>415</v>
      </c>
      <c r="I3" s="13"/>
    </row>
    <row r="4" spans="1:9" ht="21.75" customHeight="1" x14ac:dyDescent="0.35">
      <c r="A4" s="60" t="s">
        <v>416</v>
      </c>
      <c r="B4" s="60"/>
      <c r="C4" s="20"/>
      <c r="E4" s="83">
        <f>Personnel!G28</f>
        <v>0</v>
      </c>
      <c r="F4" s="84">
        <f>Personnel!G34</f>
        <v>0</v>
      </c>
      <c r="G4" s="84">
        <f>SUM(E4:F4)</f>
        <v>0</v>
      </c>
      <c r="H4" s="61"/>
      <c r="I4" s="13"/>
    </row>
    <row r="5" spans="1:9" ht="21.75" customHeight="1" x14ac:dyDescent="0.35">
      <c r="A5" s="60" t="s">
        <v>84</v>
      </c>
      <c r="B5" s="60"/>
      <c r="C5" s="20"/>
      <c r="E5" s="83">
        <f>'Fringe Benefits'!G27</f>
        <v>0</v>
      </c>
      <c r="F5" s="84">
        <f>'Fringe Benefits'!G34</f>
        <v>0</v>
      </c>
      <c r="G5" s="84">
        <f t="shared" ref="G5:G22" si="0">SUM(E5:F5)</f>
        <v>0</v>
      </c>
      <c r="H5" s="61"/>
      <c r="I5" s="13"/>
    </row>
    <row r="6" spans="1:9" ht="21.75" customHeight="1" x14ac:dyDescent="0.35">
      <c r="A6" s="60" t="s">
        <v>85</v>
      </c>
      <c r="B6" s="60"/>
      <c r="C6" s="20"/>
      <c r="E6" s="83">
        <f>Travel!G27</f>
        <v>0</v>
      </c>
      <c r="F6" s="84">
        <f>Travel!G34</f>
        <v>0</v>
      </c>
      <c r="G6" s="84">
        <f t="shared" si="0"/>
        <v>0</v>
      </c>
      <c r="H6" s="61"/>
      <c r="I6" s="13"/>
    </row>
    <row r="7" spans="1:9" ht="21.75" customHeight="1" x14ac:dyDescent="0.35">
      <c r="A7" s="60" t="s">
        <v>86</v>
      </c>
      <c r="B7" s="60"/>
      <c r="C7" s="20"/>
      <c r="E7" s="83">
        <f>'Equipment '!D18</f>
        <v>0</v>
      </c>
      <c r="F7" s="84">
        <f>'Equipment '!D25</f>
        <v>0</v>
      </c>
      <c r="G7" s="84">
        <f t="shared" si="0"/>
        <v>0</v>
      </c>
      <c r="H7" s="61"/>
      <c r="I7" s="13"/>
    </row>
    <row r="8" spans="1:9" ht="21.75" customHeight="1" x14ac:dyDescent="0.35">
      <c r="A8" s="60" t="s">
        <v>87</v>
      </c>
      <c r="B8" s="60"/>
      <c r="C8" s="20"/>
      <c r="E8" s="83">
        <f>Supplies!D18</f>
        <v>0</v>
      </c>
      <c r="F8" s="84">
        <f>Supplies!D25</f>
        <v>0</v>
      </c>
      <c r="G8" s="84">
        <f t="shared" si="0"/>
        <v>0</v>
      </c>
      <c r="H8" s="61"/>
      <c r="I8" s="13"/>
    </row>
    <row r="9" spans="1:9" ht="21.75" customHeight="1" x14ac:dyDescent="0.35">
      <c r="A9" s="60" t="s">
        <v>417</v>
      </c>
      <c r="B9" s="60"/>
      <c r="C9" s="20"/>
      <c r="E9" s="83">
        <f>'Contractual Services'!C18</f>
        <v>0</v>
      </c>
      <c r="F9" s="84">
        <f>'Contractual Services'!C25</f>
        <v>0</v>
      </c>
      <c r="G9" s="84">
        <f t="shared" si="0"/>
        <v>0</v>
      </c>
      <c r="H9" s="61"/>
      <c r="I9" s="13"/>
    </row>
    <row r="10" spans="1:9" ht="21.75" customHeight="1" x14ac:dyDescent="0.35">
      <c r="A10" s="60" t="s">
        <v>90</v>
      </c>
      <c r="B10" s="60"/>
      <c r="C10" s="20"/>
      <c r="E10" s="83">
        <f>Consultant!G37+Consultant!G14</f>
        <v>0</v>
      </c>
      <c r="F10" s="84">
        <f>Consultant!G21+Consultant!G44</f>
        <v>0</v>
      </c>
      <c r="G10" s="84">
        <f t="shared" si="0"/>
        <v>0</v>
      </c>
      <c r="H10" s="61"/>
      <c r="I10" s="13"/>
    </row>
    <row r="11" spans="1:9" ht="21.75" hidden="1" customHeight="1" x14ac:dyDescent="0.35">
      <c r="A11" s="241" t="s">
        <v>91</v>
      </c>
      <c r="B11" s="241"/>
      <c r="C11" s="242"/>
      <c r="D11" s="243"/>
      <c r="E11" s="244">
        <f>+'Construction '!C6</f>
        <v>0</v>
      </c>
      <c r="F11" s="245">
        <f>+'Construction '!C10</f>
        <v>0</v>
      </c>
      <c r="G11" s="245">
        <f t="shared" si="0"/>
        <v>0</v>
      </c>
      <c r="H11" s="61"/>
      <c r="I11" s="13"/>
    </row>
    <row r="12" spans="1:9" ht="21.75" customHeight="1" x14ac:dyDescent="0.35">
      <c r="A12" s="60" t="s">
        <v>92</v>
      </c>
      <c r="B12" s="60"/>
      <c r="C12" s="60"/>
      <c r="E12" s="83">
        <f>'Occupancy '!F17</f>
        <v>0</v>
      </c>
      <c r="F12" s="84">
        <f>'Occupancy '!F24</f>
        <v>0</v>
      </c>
      <c r="G12" s="84">
        <f t="shared" si="0"/>
        <v>0</v>
      </c>
      <c r="H12" s="61"/>
      <c r="I12" s="13"/>
    </row>
    <row r="13" spans="1:9" ht="21.75" customHeight="1" x14ac:dyDescent="0.35">
      <c r="A13" s="60" t="s">
        <v>93</v>
      </c>
      <c r="B13" s="60"/>
      <c r="C13" s="20"/>
      <c r="E13" s="83">
        <f>'R &amp; D '!C10</f>
        <v>0</v>
      </c>
      <c r="F13" s="84">
        <f>'R &amp; D '!C17</f>
        <v>0</v>
      </c>
      <c r="G13" s="84">
        <f t="shared" si="0"/>
        <v>0</v>
      </c>
      <c r="H13" s="61"/>
      <c r="I13" s="13"/>
    </row>
    <row r="14" spans="1:9" ht="21.75" customHeight="1" x14ac:dyDescent="0.35">
      <c r="A14" s="60" t="s">
        <v>94</v>
      </c>
      <c r="B14" s="60"/>
      <c r="C14" s="20"/>
      <c r="E14" s="83">
        <f>'Telecommunications '!F15</f>
        <v>0</v>
      </c>
      <c r="F14" s="84">
        <f>'Telecommunications '!F22</f>
        <v>0</v>
      </c>
      <c r="G14" s="84">
        <f t="shared" si="0"/>
        <v>0</v>
      </c>
      <c r="H14" s="62"/>
      <c r="I14" s="13"/>
    </row>
    <row r="15" spans="1:9" ht="21.75" customHeight="1" x14ac:dyDescent="0.35">
      <c r="A15" s="60" t="s">
        <v>95</v>
      </c>
      <c r="B15" s="60"/>
      <c r="C15" s="20"/>
      <c r="E15" s="83">
        <f>'Training &amp; Education'!F13</f>
        <v>0</v>
      </c>
      <c r="F15" s="84">
        <f>'Training &amp; Education'!F20</f>
        <v>0</v>
      </c>
      <c r="G15" s="84">
        <f t="shared" ref="G15:G21" si="1">SUM(E15:F15)</f>
        <v>0</v>
      </c>
      <c r="H15" s="62"/>
      <c r="I15" s="13"/>
    </row>
    <row r="16" spans="1:9" ht="21.75" customHeight="1" x14ac:dyDescent="0.35">
      <c r="A16" s="60" t="s">
        <v>418</v>
      </c>
      <c r="B16" s="60"/>
      <c r="C16" s="20"/>
      <c r="E16" s="83">
        <f>'Direct Administrative '!G15</f>
        <v>0</v>
      </c>
      <c r="F16" s="84">
        <f>'Direct Administrative '!G22</f>
        <v>0</v>
      </c>
      <c r="G16" s="84">
        <f t="shared" si="1"/>
        <v>0</v>
      </c>
      <c r="H16" s="62"/>
      <c r="I16" s="13"/>
    </row>
    <row r="17" spans="1:9" ht="21.75" customHeight="1" x14ac:dyDescent="0.35">
      <c r="A17" s="60" t="s">
        <v>419</v>
      </c>
      <c r="B17" s="60"/>
      <c r="C17" s="20"/>
      <c r="E17" s="83">
        <f>'Miscellaneous (other) Costs '!F15</f>
        <v>0</v>
      </c>
      <c r="F17" s="84">
        <f>'Miscellaneous (other) Costs '!F22</f>
        <v>0</v>
      </c>
      <c r="G17" s="84">
        <f t="shared" si="1"/>
        <v>0</v>
      </c>
      <c r="H17" s="62"/>
      <c r="I17" s="13"/>
    </row>
    <row r="18" spans="1:9" ht="21.75" customHeight="1" x14ac:dyDescent="0.35">
      <c r="A18" s="60" t="s">
        <v>420</v>
      </c>
      <c r="B18" s="60"/>
      <c r="C18" s="20"/>
      <c r="E18" s="83">
        <f>'Direct Training'!F20</f>
        <v>0</v>
      </c>
      <c r="F18" s="84">
        <f>'Direct Training'!F31</f>
        <v>0</v>
      </c>
      <c r="G18" s="84">
        <f t="shared" si="1"/>
        <v>0</v>
      </c>
      <c r="H18" s="62"/>
      <c r="I18" s="13"/>
    </row>
    <row r="19" spans="1:9" ht="21.75" customHeight="1" x14ac:dyDescent="0.35">
      <c r="A19" s="60" t="s">
        <v>421</v>
      </c>
      <c r="B19" s="60"/>
      <c r="C19" s="20"/>
      <c r="E19" s="83">
        <f>'Work-Based'!F20</f>
        <v>0</v>
      </c>
      <c r="F19" s="84">
        <f>'Work-Based'!F31</f>
        <v>0</v>
      </c>
      <c r="G19" s="84">
        <f t="shared" si="1"/>
        <v>0</v>
      </c>
      <c r="H19" s="62"/>
      <c r="I19" s="13"/>
    </row>
    <row r="20" spans="1:9" ht="21.75" customHeight="1" x14ac:dyDescent="0.35">
      <c r="A20" s="60" t="s">
        <v>422</v>
      </c>
      <c r="B20" s="60"/>
      <c r="C20" s="20"/>
      <c r="E20" s="83">
        <f>'Other Program'!F14</f>
        <v>0</v>
      </c>
      <c r="F20" s="84">
        <f>'Other Program'!F21</f>
        <v>0</v>
      </c>
      <c r="G20" s="84">
        <f t="shared" si="1"/>
        <v>0</v>
      </c>
      <c r="H20" s="62"/>
      <c r="I20" s="13"/>
    </row>
    <row r="21" spans="1:9" ht="21.75" customHeight="1" x14ac:dyDescent="0.35">
      <c r="A21" s="60" t="s">
        <v>423</v>
      </c>
      <c r="B21" s="60"/>
      <c r="C21" s="20"/>
      <c r="E21" s="83">
        <f>'Barrier Reduction'!F14</f>
        <v>0</v>
      </c>
      <c r="F21" s="84">
        <f>'Barrier Reduction'!F21</f>
        <v>0</v>
      </c>
      <c r="G21" s="84">
        <f t="shared" si="1"/>
        <v>0</v>
      </c>
      <c r="H21" s="62"/>
      <c r="I21" s="13"/>
    </row>
    <row r="22" spans="1:9" ht="21.75" customHeight="1" x14ac:dyDescent="0.35">
      <c r="A22" s="60" t="s">
        <v>424</v>
      </c>
      <c r="B22" s="60"/>
      <c r="C22" s="20"/>
      <c r="E22" s="216">
        <f>+'Indirect Costs '!D7</f>
        <v>0</v>
      </c>
      <c r="F22" s="217">
        <f>+'Indirect Costs '!D11</f>
        <v>0</v>
      </c>
      <c r="G22" s="217">
        <f t="shared" si="0"/>
        <v>0</v>
      </c>
      <c r="H22" s="62"/>
      <c r="I22" s="13"/>
    </row>
    <row r="23" spans="1:9" ht="21.75" customHeight="1" x14ac:dyDescent="0.35">
      <c r="A23" s="20"/>
      <c r="B23" s="20"/>
      <c r="C23" s="20"/>
      <c r="E23" s="83"/>
      <c r="F23" s="84"/>
      <c r="G23" s="84"/>
      <c r="H23" s="59"/>
      <c r="I23" s="13"/>
    </row>
    <row r="24" spans="1:9" ht="21.75" customHeight="1" x14ac:dyDescent="0.35">
      <c r="A24" s="20"/>
      <c r="B24" s="20"/>
      <c r="C24" s="20"/>
      <c r="E24" s="85"/>
      <c r="F24" s="84"/>
      <c r="G24" s="84"/>
      <c r="H24" s="13"/>
      <c r="I24" s="13"/>
    </row>
    <row r="25" spans="1:9" ht="21.75" customHeight="1" x14ac:dyDescent="0.35">
      <c r="A25" s="60" t="s">
        <v>425</v>
      </c>
      <c r="B25" s="60"/>
      <c r="C25" s="21"/>
      <c r="E25" s="83">
        <f>SUM(E4:E24)</f>
        <v>0</v>
      </c>
      <c r="F25" s="84"/>
      <c r="G25" s="84"/>
      <c r="H25" s="61"/>
      <c r="I25" s="196">
        <f>+E25-'Section A'!E31</f>
        <v>0</v>
      </c>
    </row>
    <row r="26" spans="1:9" ht="21.75" customHeight="1" x14ac:dyDescent="0.35">
      <c r="A26" s="60" t="s">
        <v>426</v>
      </c>
      <c r="B26" s="60"/>
      <c r="C26" s="60"/>
      <c r="E26" s="83"/>
      <c r="F26" s="84">
        <f>SUM(F4:F25)</f>
        <v>0</v>
      </c>
      <c r="G26" s="84"/>
      <c r="H26" s="63"/>
      <c r="I26" s="196">
        <f>+F26-'Section B'!C33</f>
        <v>0</v>
      </c>
    </row>
    <row r="27" spans="1:9" ht="21.75" customHeight="1" x14ac:dyDescent="0.35">
      <c r="A27" s="25" t="s">
        <v>427</v>
      </c>
      <c r="B27" s="26"/>
      <c r="C27" s="26"/>
      <c r="D27" s="31"/>
      <c r="E27" s="86"/>
      <c r="F27" s="86"/>
      <c r="G27" s="87">
        <f>SUM(G4:G26)</f>
        <v>0</v>
      </c>
      <c r="H27" s="58"/>
      <c r="I27" s="197">
        <f>+G27-E25-F26</f>
        <v>0</v>
      </c>
    </row>
  </sheetData>
  <sheetProtection password="CB02" sheet="1" objects="1" scenarios="1"/>
  <mergeCells count="2">
    <mergeCell ref="A2:G2"/>
    <mergeCell ref="A1:F1"/>
  </mergeCells>
  <printOptions horizontalCentered="1"/>
  <pageMargins left="0.25" right="0.25" top="0.25" bottom="0.25" header="0.3" footer="0.3"/>
  <pageSetup fitToHeight="0" orientation="landscape" blackAndWhite="1"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0F8F4-3D2B-4BE6-A973-BC16B36E7EC9}">
  <sheetPr>
    <pageSetUpPr fitToPage="1"/>
  </sheetPr>
  <dimension ref="A1:N30"/>
  <sheetViews>
    <sheetView zoomScaleNormal="100" workbookViewId="0">
      <selection sqref="A1:C1"/>
    </sheetView>
  </sheetViews>
  <sheetFormatPr defaultRowHeight="14.5" x14ac:dyDescent="0.35"/>
  <cols>
    <col min="1" max="9" width="14.453125" customWidth="1"/>
  </cols>
  <sheetData>
    <row r="1" spans="1:9" ht="44.25" customHeight="1" thickTop="1" thickBot="1" x14ac:dyDescent="0.4">
      <c r="A1" s="523" t="s">
        <v>428</v>
      </c>
      <c r="B1" s="458"/>
      <c r="C1" s="459"/>
      <c r="D1" s="457" t="s">
        <v>429</v>
      </c>
      <c r="E1" s="458"/>
      <c r="F1" s="459"/>
      <c r="G1" s="460" t="s">
        <v>430</v>
      </c>
      <c r="H1" s="461"/>
      <c r="I1" s="462"/>
    </row>
    <row r="2" spans="1:9" s="239" customFormat="1" ht="50.15" customHeight="1" thickTop="1" thickBot="1" x14ac:dyDescent="0.4">
      <c r="A2" s="460" t="str">
        <f>"Organization Name: "&amp;'Section A'!B2</f>
        <v xml:space="preserve">Organization Name: </v>
      </c>
      <c r="B2" s="461"/>
      <c r="C2" s="461"/>
      <c r="D2" s="524" t="str">
        <f>"CSFA Description: "&amp;'Section A'!D3</f>
        <v>CSFA Description: Clean Energy Career Pathway Program</v>
      </c>
      <c r="E2" s="525"/>
      <c r="F2" s="526"/>
      <c r="G2" s="460" t="str">
        <f>"NOFO # "&amp;'Section A'!F2</f>
        <v>NOFO # 3460-2902</v>
      </c>
      <c r="H2" s="461"/>
      <c r="I2" s="462"/>
    </row>
    <row r="3" spans="1:9" ht="15.5" thickTop="1" thickBot="1" x14ac:dyDescent="0.4">
      <c r="A3" s="463" t="str">
        <f>"CSFA # "&amp;'Section A'!B3</f>
        <v>CSFA # 420-30-3460</v>
      </c>
      <c r="B3" s="464"/>
      <c r="C3" s="464"/>
      <c r="D3" s="465" t="str">
        <f>"UEI: #"&amp;'Section A'!D2</f>
        <v>UEI: #</v>
      </c>
      <c r="E3" s="466"/>
      <c r="F3" s="467"/>
      <c r="G3" s="460" t="str">
        <f>"Fiscal Year: "&amp;'Section A'!F3</f>
        <v>Fiscal Year: 2025</v>
      </c>
      <c r="H3" s="461"/>
      <c r="I3" s="462"/>
    </row>
    <row r="4" spans="1:9" ht="15.5" thickTop="1" thickBot="1" x14ac:dyDescent="0.4">
      <c r="A4" s="141" t="s">
        <v>431</v>
      </c>
      <c r="B4" s="141">
        <f>+'Section A'!F4</f>
        <v>0</v>
      </c>
      <c r="C4" s="7"/>
      <c r="D4" s="7"/>
      <c r="E4" s="7"/>
      <c r="F4" s="7"/>
      <c r="G4" s="7"/>
      <c r="H4" s="7"/>
      <c r="I4" s="7"/>
    </row>
    <row r="5" spans="1:9" ht="15" thickTop="1" x14ac:dyDescent="0.35">
      <c r="A5" s="51"/>
      <c r="B5" s="51"/>
      <c r="C5" s="51"/>
      <c r="D5" s="7"/>
      <c r="E5" s="7"/>
      <c r="F5" s="7"/>
      <c r="G5" s="7"/>
      <c r="H5" s="7"/>
      <c r="I5" s="7"/>
    </row>
    <row r="6" spans="1:9" x14ac:dyDescent="0.35">
      <c r="A6" s="39"/>
      <c r="B6" s="7"/>
      <c r="C6" s="7"/>
      <c r="D6" s="7"/>
      <c r="E6" s="7"/>
      <c r="F6" s="7"/>
      <c r="G6" s="7"/>
      <c r="H6" s="7"/>
      <c r="I6" s="7"/>
    </row>
    <row r="7" spans="1:9" x14ac:dyDescent="0.35">
      <c r="A7" s="7"/>
      <c r="B7" s="7"/>
      <c r="C7" s="7"/>
      <c r="D7" s="7"/>
      <c r="E7" s="7"/>
      <c r="F7" s="7"/>
      <c r="G7" s="7"/>
      <c r="H7" s="7"/>
      <c r="I7" s="7"/>
    </row>
    <row r="8" spans="1:9" x14ac:dyDescent="0.35">
      <c r="A8" s="7"/>
      <c r="B8" s="7"/>
      <c r="C8" s="7"/>
      <c r="D8" s="7"/>
      <c r="E8" s="7"/>
      <c r="F8" s="7"/>
      <c r="G8" s="7"/>
      <c r="H8" s="7"/>
      <c r="I8" s="7"/>
    </row>
    <row r="9" spans="1:9" ht="29.25" customHeight="1" x14ac:dyDescent="0.35">
      <c r="A9" s="519" t="s">
        <v>432</v>
      </c>
      <c r="B9" s="519"/>
      <c r="C9" s="519"/>
      <c r="D9" s="518" t="s">
        <v>433</v>
      </c>
      <c r="E9" s="518"/>
      <c r="F9" s="40" t="s">
        <v>434</v>
      </c>
      <c r="G9" s="518" t="s">
        <v>435</v>
      </c>
      <c r="H9" s="518"/>
      <c r="I9" s="40" t="s">
        <v>434</v>
      </c>
    </row>
    <row r="10" spans="1:9" x14ac:dyDescent="0.35">
      <c r="A10" s="520">
        <f>+'Narrative Summary '!E25</f>
        <v>0</v>
      </c>
      <c r="B10" s="521"/>
      <c r="C10" s="41"/>
      <c r="D10" s="41"/>
      <c r="E10" s="41"/>
      <c r="F10" s="230"/>
      <c r="G10" s="41"/>
      <c r="H10" s="41"/>
      <c r="I10" s="230"/>
    </row>
    <row r="11" spans="1:9" x14ac:dyDescent="0.35">
      <c r="A11" s="41"/>
      <c r="B11" s="41"/>
      <c r="C11" s="41"/>
      <c r="D11" s="41"/>
      <c r="E11" s="41"/>
      <c r="F11" s="41"/>
      <c r="G11" s="41"/>
      <c r="H11" s="41"/>
      <c r="I11" s="41"/>
    </row>
    <row r="12" spans="1:9" x14ac:dyDescent="0.35">
      <c r="A12" s="41"/>
      <c r="B12" s="41"/>
      <c r="C12" s="41"/>
      <c r="D12" s="41"/>
      <c r="E12" s="41"/>
      <c r="F12" s="41"/>
      <c r="G12" s="41"/>
      <c r="H12" s="41"/>
      <c r="I12" s="41"/>
    </row>
    <row r="13" spans="1:9" x14ac:dyDescent="0.35">
      <c r="A13" s="41"/>
      <c r="B13" s="41"/>
      <c r="C13" s="41"/>
      <c r="D13" s="41"/>
      <c r="E13" s="41"/>
      <c r="F13" s="41"/>
      <c r="G13" s="41"/>
      <c r="H13" s="41"/>
      <c r="I13" s="41"/>
    </row>
    <row r="14" spans="1:9" x14ac:dyDescent="0.35">
      <c r="A14" s="41"/>
      <c r="B14" s="41"/>
      <c r="C14" s="41"/>
      <c r="D14" s="41"/>
      <c r="E14" s="41"/>
      <c r="F14" s="41"/>
      <c r="G14" s="41"/>
      <c r="H14" s="41"/>
      <c r="I14" s="41"/>
    </row>
    <row r="15" spans="1:9" x14ac:dyDescent="0.35">
      <c r="A15" s="41"/>
      <c r="B15" s="41"/>
      <c r="C15" s="41"/>
      <c r="D15" s="41"/>
      <c r="E15" s="41"/>
      <c r="F15" s="41"/>
      <c r="G15" s="41"/>
      <c r="H15" s="41"/>
      <c r="I15" s="41"/>
    </row>
    <row r="16" spans="1:9" ht="35.25" customHeight="1" x14ac:dyDescent="0.35">
      <c r="A16" s="519" t="s">
        <v>436</v>
      </c>
      <c r="B16" s="519"/>
      <c r="C16" s="519"/>
      <c r="D16" s="518" t="s">
        <v>433</v>
      </c>
      <c r="E16" s="518"/>
      <c r="F16" s="40" t="s">
        <v>434</v>
      </c>
      <c r="G16" s="518" t="s">
        <v>435</v>
      </c>
      <c r="H16" s="518"/>
      <c r="I16" s="40" t="s">
        <v>434</v>
      </c>
    </row>
    <row r="17" spans="1:14" ht="18.75" customHeight="1" x14ac:dyDescent="0.35">
      <c r="A17" s="7"/>
      <c r="B17" s="7"/>
      <c r="C17" s="7"/>
      <c r="D17" s="7"/>
      <c r="E17" s="7"/>
      <c r="F17" s="7"/>
      <c r="G17" s="7"/>
      <c r="H17" s="7"/>
      <c r="I17" s="7"/>
    </row>
    <row r="18" spans="1:14" x14ac:dyDescent="0.35">
      <c r="J18" s="34"/>
      <c r="K18" s="34"/>
      <c r="L18" s="34"/>
      <c r="M18" s="34"/>
      <c r="N18" s="34"/>
    </row>
    <row r="19" spans="1:14" ht="5.25" customHeight="1" x14ac:dyDescent="0.35">
      <c r="J19" s="34"/>
      <c r="K19" s="34"/>
      <c r="L19" s="34"/>
      <c r="M19" s="34"/>
      <c r="N19" s="34"/>
    </row>
    <row r="20" spans="1:14" ht="58.5" customHeight="1" x14ac:dyDescent="0.35">
      <c r="J20" s="33"/>
      <c r="K20" s="33"/>
      <c r="L20" s="33"/>
      <c r="M20" s="33"/>
      <c r="N20" s="33"/>
    </row>
    <row r="21" spans="1:14" x14ac:dyDescent="0.35">
      <c r="A21" s="7"/>
      <c r="B21" s="7"/>
      <c r="C21" s="7"/>
      <c r="D21" s="7"/>
      <c r="E21" s="7"/>
      <c r="F21" s="7"/>
      <c r="G21" s="7"/>
      <c r="H21" s="7"/>
      <c r="I21" s="7"/>
    </row>
    <row r="22" spans="1:14" x14ac:dyDescent="0.35">
      <c r="A22" s="36" t="s">
        <v>59</v>
      </c>
      <c r="B22" s="34"/>
      <c r="C22" s="34"/>
      <c r="D22" s="34"/>
      <c r="E22" s="34"/>
      <c r="F22" s="34"/>
      <c r="G22" s="34"/>
      <c r="H22" s="34"/>
      <c r="I22" s="34"/>
    </row>
    <row r="23" spans="1:14" ht="7.5" customHeight="1" x14ac:dyDescent="0.35">
      <c r="A23" s="35"/>
      <c r="B23" s="34"/>
      <c r="C23" s="34"/>
      <c r="D23" s="34"/>
      <c r="E23" s="34"/>
      <c r="F23" s="34"/>
      <c r="G23" s="34"/>
      <c r="H23" s="34"/>
      <c r="I23" s="34"/>
    </row>
    <row r="24" spans="1:14" ht="49.5" customHeight="1" x14ac:dyDescent="0.35">
      <c r="A24" s="522" t="s">
        <v>60</v>
      </c>
      <c r="B24" s="522"/>
      <c r="C24" s="522"/>
      <c r="D24" s="522"/>
      <c r="E24" s="522"/>
      <c r="F24" s="522"/>
      <c r="G24" s="522"/>
      <c r="H24" s="522"/>
      <c r="I24" s="522"/>
    </row>
    <row r="25" spans="1:14" x14ac:dyDescent="0.35">
      <c r="A25" s="7"/>
      <c r="B25" s="7"/>
      <c r="C25" s="7"/>
      <c r="D25" s="7"/>
      <c r="E25" s="7"/>
      <c r="F25" s="7"/>
      <c r="G25" s="7"/>
      <c r="H25" s="7"/>
      <c r="I25" s="7"/>
    </row>
    <row r="26" spans="1:14" x14ac:dyDescent="0.35">
      <c r="A26" s="7"/>
      <c r="B26" s="7"/>
      <c r="C26" s="7"/>
      <c r="D26" s="7"/>
      <c r="E26" s="7"/>
      <c r="F26" s="7"/>
      <c r="G26" s="7"/>
      <c r="H26" s="7"/>
      <c r="I26" s="7"/>
    </row>
    <row r="27" spans="1:14" x14ac:dyDescent="0.35">
      <c r="A27" s="7"/>
      <c r="B27" s="7"/>
      <c r="C27" s="7"/>
      <c r="D27" s="7"/>
      <c r="E27" s="7"/>
      <c r="F27" s="7"/>
      <c r="G27" s="7"/>
      <c r="H27" s="7"/>
      <c r="I27" s="7"/>
    </row>
    <row r="28" spans="1:14" x14ac:dyDescent="0.35">
      <c r="A28" s="7"/>
      <c r="B28" s="7"/>
      <c r="C28" s="7"/>
      <c r="D28" s="7"/>
      <c r="E28" s="7"/>
      <c r="F28" s="7"/>
      <c r="G28" s="7"/>
      <c r="H28" s="7"/>
      <c r="I28" s="7"/>
    </row>
    <row r="29" spans="1:14" x14ac:dyDescent="0.35">
      <c r="A29" s="7"/>
      <c r="B29" s="7"/>
      <c r="C29" s="7"/>
      <c r="D29" s="7"/>
      <c r="E29" s="7"/>
      <c r="F29" s="7"/>
      <c r="G29" s="7"/>
      <c r="H29" s="7"/>
      <c r="I29" s="7"/>
    </row>
    <row r="30" spans="1:14" x14ac:dyDescent="0.35">
      <c r="A30" s="7"/>
      <c r="B30" s="7"/>
      <c r="C30" s="7"/>
      <c r="D30" s="7"/>
      <c r="E30" s="7"/>
      <c r="F30" s="7"/>
      <c r="G30" s="7"/>
      <c r="H30" s="7"/>
      <c r="I30" s="7"/>
    </row>
  </sheetData>
  <mergeCells count="17">
    <mergeCell ref="A1:C1"/>
    <mergeCell ref="D1:F1"/>
    <mergeCell ref="G1:I1"/>
    <mergeCell ref="A2:C2"/>
    <mergeCell ref="D2:F2"/>
    <mergeCell ref="G2:I2"/>
    <mergeCell ref="A10:B10"/>
    <mergeCell ref="D16:E16"/>
    <mergeCell ref="G16:H16"/>
    <mergeCell ref="A24:I24"/>
    <mergeCell ref="A16:C16"/>
    <mergeCell ref="A3:C3"/>
    <mergeCell ref="D3:F3"/>
    <mergeCell ref="G3:I3"/>
    <mergeCell ref="G9:H9"/>
    <mergeCell ref="D9:E9"/>
    <mergeCell ref="A9:C9"/>
  </mergeCells>
  <printOptions horizontalCentered="1"/>
  <pageMargins left="0.25" right="0.25" top="0.25" bottom="0.25" header="0" footer="0"/>
  <pageSetup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E8668-7C84-43FE-9BF6-92B7A0248F17}">
  <dimension ref="A1:K48"/>
  <sheetViews>
    <sheetView workbookViewId="0">
      <selection activeCell="B28" sqref="B28"/>
    </sheetView>
  </sheetViews>
  <sheetFormatPr defaultRowHeight="14.5" x14ac:dyDescent="0.35"/>
  <cols>
    <col min="1" max="1" width="6.90625" customWidth="1"/>
    <col min="2" max="2" width="8" customWidth="1"/>
    <col min="5" max="5" width="17.90625" customWidth="1"/>
    <col min="6" max="6" width="20" customWidth="1"/>
    <col min="7" max="7" width="22.90625" customWidth="1"/>
    <col min="8" max="8" width="23" customWidth="1"/>
    <col min="9" max="9" width="30.90625" customWidth="1"/>
    <col min="10" max="10" width="46.453125" bestFit="1" customWidth="1"/>
  </cols>
  <sheetData>
    <row r="1" spans="1:11" ht="18.5" x14ac:dyDescent="0.45">
      <c r="B1" s="396" t="s">
        <v>108</v>
      </c>
      <c r="C1" s="396"/>
      <c r="D1" s="396"/>
      <c r="E1" s="396"/>
      <c r="F1" s="396"/>
      <c r="G1" s="396"/>
      <c r="H1" s="396"/>
      <c r="I1" s="396"/>
    </row>
    <row r="2" spans="1:11" x14ac:dyDescent="0.35">
      <c r="A2" s="397" t="s">
        <v>109</v>
      </c>
      <c r="B2" s="397"/>
      <c r="C2" s="397"/>
      <c r="D2" s="397"/>
      <c r="E2" s="397"/>
      <c r="F2" s="397"/>
      <c r="G2" s="398"/>
      <c r="H2" s="282" t="s">
        <v>110</v>
      </c>
      <c r="I2" s="283"/>
    </row>
    <row r="3" spans="1:11" ht="30" customHeight="1" x14ac:dyDescent="0.35">
      <c r="A3" s="282" t="s">
        <v>111</v>
      </c>
      <c r="B3" s="282" t="s">
        <v>112</v>
      </c>
      <c r="C3" s="399" t="s">
        <v>113</v>
      </c>
      <c r="D3" s="399"/>
      <c r="E3" s="399"/>
      <c r="F3" s="321" t="s">
        <v>114</v>
      </c>
      <c r="G3" s="282" t="s">
        <v>115</v>
      </c>
      <c r="H3" s="282" t="s">
        <v>116</v>
      </c>
      <c r="I3" s="282" t="s">
        <v>117</v>
      </c>
      <c r="J3" s="310" t="s">
        <v>118</v>
      </c>
    </row>
    <row r="4" spans="1:11" x14ac:dyDescent="0.35">
      <c r="A4" s="284">
        <v>1</v>
      </c>
      <c r="B4" s="285">
        <v>1000</v>
      </c>
      <c r="C4" s="393" t="s">
        <v>119</v>
      </c>
      <c r="D4" s="394"/>
      <c r="E4" s="395"/>
      <c r="F4" s="297">
        <v>0</v>
      </c>
      <c r="G4" s="297">
        <v>0</v>
      </c>
      <c r="H4" s="291">
        <f>F4-G4</f>
        <v>0</v>
      </c>
      <c r="I4" s="311" t="s">
        <v>120</v>
      </c>
      <c r="J4" s="312" t="str">
        <f>IF(F4="","",IF(F4&lt;&gt;'Section A'!E9,"Total Must Equal 1 in Section A",""))</f>
        <v/>
      </c>
    </row>
    <row r="5" spans="1:11" x14ac:dyDescent="0.35">
      <c r="A5" s="284">
        <v>2</v>
      </c>
      <c r="B5" s="285">
        <v>1050</v>
      </c>
      <c r="C5" s="393" t="s">
        <v>121</v>
      </c>
      <c r="D5" s="394"/>
      <c r="E5" s="395"/>
      <c r="F5" s="297">
        <v>0</v>
      </c>
      <c r="G5" s="297">
        <v>0</v>
      </c>
      <c r="H5" s="291">
        <f t="shared" ref="H5:H30" si="0">F5-G5</f>
        <v>0</v>
      </c>
      <c r="I5" s="311" t="s">
        <v>120</v>
      </c>
      <c r="J5" s="312" t="str">
        <f>IF(F5="","",IF(F5&lt;&gt;'Section A'!E10,"Total Must Equal 2 in Section A",""))</f>
        <v/>
      </c>
    </row>
    <row r="6" spans="1:11" x14ac:dyDescent="0.35">
      <c r="A6" s="284">
        <v>3</v>
      </c>
      <c r="B6" s="285">
        <v>1100</v>
      </c>
      <c r="C6" s="393" t="s">
        <v>122</v>
      </c>
      <c r="D6" s="394"/>
      <c r="E6" s="395"/>
      <c r="F6" s="297">
        <v>0</v>
      </c>
      <c r="G6" s="297">
        <v>0</v>
      </c>
      <c r="H6" s="291">
        <f t="shared" si="0"/>
        <v>0</v>
      </c>
      <c r="I6" s="311" t="s">
        <v>120</v>
      </c>
      <c r="J6" s="312" t="str">
        <f>IF(F6="","",IF(F6&lt;&gt;'Section A'!E11,"Total Must Equal 3 in Section A",""))</f>
        <v/>
      </c>
    </row>
    <row r="7" spans="1:11" x14ac:dyDescent="0.35">
      <c r="A7" s="284">
        <v>4</v>
      </c>
      <c r="B7" s="285">
        <v>1150</v>
      </c>
      <c r="C7" s="393" t="s">
        <v>123</v>
      </c>
      <c r="D7" s="394"/>
      <c r="E7" s="395"/>
      <c r="F7" s="297">
        <v>0</v>
      </c>
      <c r="G7" s="297">
        <v>0</v>
      </c>
      <c r="H7" s="291">
        <f t="shared" si="0"/>
        <v>0</v>
      </c>
      <c r="I7" s="311" t="s">
        <v>124</v>
      </c>
      <c r="J7" s="312" t="str">
        <f>IF(F7="","",IF(F7&lt;&gt;'Section A'!E12,"Total Must Equal 4 in Section A",""))</f>
        <v/>
      </c>
    </row>
    <row r="8" spans="1:11" x14ac:dyDescent="0.35">
      <c r="A8" s="284">
        <v>5</v>
      </c>
      <c r="B8" s="295">
        <v>1200</v>
      </c>
      <c r="C8" s="393" t="s">
        <v>125</v>
      </c>
      <c r="D8" s="394"/>
      <c r="E8" s="395"/>
      <c r="F8" s="297">
        <v>0</v>
      </c>
      <c r="G8" s="297">
        <v>0</v>
      </c>
      <c r="H8" s="291">
        <f t="shared" si="0"/>
        <v>0</v>
      </c>
      <c r="I8" s="311" t="s">
        <v>120</v>
      </c>
      <c r="J8" s="312" t="str">
        <f>IF(F8="","",IF(F8&lt;&gt;'Section A'!E13,"Total Must Equal 5 in Section A",""))</f>
        <v/>
      </c>
    </row>
    <row r="9" spans="1:11" x14ac:dyDescent="0.35">
      <c r="A9" s="284">
        <v>6</v>
      </c>
      <c r="B9" s="295">
        <v>1250</v>
      </c>
      <c r="C9" s="393" t="s">
        <v>126</v>
      </c>
      <c r="D9" s="394"/>
      <c r="E9" s="395"/>
      <c r="F9" s="297">
        <v>0</v>
      </c>
      <c r="G9" s="297">
        <v>0</v>
      </c>
      <c r="H9" s="291">
        <f t="shared" si="0"/>
        <v>0</v>
      </c>
      <c r="I9" s="311" t="s">
        <v>127</v>
      </c>
      <c r="J9" s="312" t="str">
        <f>IF(F9="","",IF(F9&lt;&gt;'Section A'!E14,"Total Must Equal 6 in Section A",""))</f>
        <v/>
      </c>
    </row>
    <row r="10" spans="1:11" x14ac:dyDescent="0.35">
      <c r="A10" s="284" t="s">
        <v>128</v>
      </c>
      <c r="B10" s="295">
        <v>1300</v>
      </c>
      <c r="C10" s="393" t="s">
        <v>129</v>
      </c>
      <c r="D10" s="394"/>
      <c r="E10" s="395"/>
      <c r="F10" s="297">
        <v>0</v>
      </c>
      <c r="G10" s="297">
        <v>0</v>
      </c>
      <c r="H10" s="291">
        <f t="shared" si="0"/>
        <v>0</v>
      </c>
      <c r="I10" s="311" t="s">
        <v>120</v>
      </c>
      <c r="J10" s="312" t="str">
        <f>IF(F10="","",IF(F10&lt;&gt;'Section A'!E15,"Total Must Equal 7 in Section A",""))</f>
        <v/>
      </c>
    </row>
    <row r="11" spans="1:11" x14ac:dyDescent="0.35">
      <c r="A11" s="284" t="s">
        <v>130</v>
      </c>
      <c r="B11" s="285">
        <v>1350</v>
      </c>
      <c r="C11" s="393" t="s">
        <v>131</v>
      </c>
      <c r="D11" s="394"/>
      <c r="E11" s="395"/>
      <c r="F11" s="297">
        <v>0</v>
      </c>
      <c r="G11" s="297">
        <v>0</v>
      </c>
      <c r="H11" s="291">
        <f t="shared" si="0"/>
        <v>0</v>
      </c>
      <c r="I11" s="311" t="s">
        <v>132</v>
      </c>
      <c r="J11" s="312" t="str">
        <f>IF(F11="","",IF(F11&lt;&gt;'Section A'!E17,"Total Must Equal 9 in Section A",""))</f>
        <v/>
      </c>
    </row>
    <row r="12" spans="1:11" x14ac:dyDescent="0.35">
      <c r="A12" s="296" t="s">
        <v>133</v>
      </c>
      <c r="B12" s="295">
        <v>1400</v>
      </c>
      <c r="C12" s="393" t="s">
        <v>134</v>
      </c>
      <c r="D12" s="394"/>
      <c r="E12" s="395"/>
      <c r="F12" s="297">
        <v>0</v>
      </c>
      <c r="G12" s="297">
        <v>0</v>
      </c>
      <c r="H12" s="291">
        <f t="shared" si="0"/>
        <v>0</v>
      </c>
      <c r="I12" s="311" t="s">
        <v>120</v>
      </c>
      <c r="J12" s="312" t="str">
        <f>IF(F12="","",IF(F12&lt;&gt;'Section A'!E18,"Total Must Equal 10 in Section A",""))</f>
        <v/>
      </c>
    </row>
    <row r="13" spans="1:11" x14ac:dyDescent="0.35">
      <c r="A13" s="284">
        <v>11</v>
      </c>
      <c r="B13" s="295">
        <v>1450</v>
      </c>
      <c r="C13" s="393" t="s">
        <v>135</v>
      </c>
      <c r="D13" s="394"/>
      <c r="E13" s="395"/>
      <c r="F13" s="297">
        <v>0</v>
      </c>
      <c r="G13" s="297">
        <v>0</v>
      </c>
      <c r="H13" s="291">
        <f t="shared" si="0"/>
        <v>0</v>
      </c>
      <c r="I13" s="311" t="s">
        <v>120</v>
      </c>
      <c r="J13" s="312" t="str">
        <f>IF(F13="","",IF(F13&lt;&gt;'Section A'!E19,"Total Must Equal 11 in Section A",""))</f>
        <v/>
      </c>
    </row>
    <row r="14" spans="1:11" x14ac:dyDescent="0.35">
      <c r="A14" s="284">
        <v>12</v>
      </c>
      <c r="B14" s="295">
        <v>1500</v>
      </c>
      <c r="C14" s="318" t="s">
        <v>136</v>
      </c>
      <c r="D14" s="319"/>
      <c r="E14" s="320"/>
      <c r="F14" s="297">
        <v>0</v>
      </c>
      <c r="G14" s="297">
        <v>0</v>
      </c>
      <c r="H14" s="291">
        <f t="shared" si="0"/>
        <v>0</v>
      </c>
      <c r="I14" s="311" t="s">
        <v>120</v>
      </c>
      <c r="J14" s="312" t="str">
        <f>IF(F14="","",IF(F14&lt;&gt;'Section A'!E20,"Total Must Equal 12 in Section A",""))</f>
        <v/>
      </c>
    </row>
    <row r="15" spans="1:11" x14ac:dyDescent="0.35">
      <c r="A15" s="284">
        <v>13</v>
      </c>
      <c r="B15" s="295">
        <v>1550</v>
      </c>
      <c r="C15" s="318" t="s">
        <v>137</v>
      </c>
      <c r="D15" s="319"/>
      <c r="E15" s="320"/>
      <c r="F15" s="297">
        <v>0</v>
      </c>
      <c r="G15" s="297">
        <v>0</v>
      </c>
      <c r="H15" s="291">
        <f t="shared" si="0"/>
        <v>0</v>
      </c>
      <c r="I15" s="311" t="s">
        <v>138</v>
      </c>
      <c r="J15" s="312" t="str">
        <f>IF(F15="","",IF(F15&lt;&gt;'Section A'!E21,"Total Must Equal 13 in Section A",""))</f>
        <v/>
      </c>
      <c r="K15" t="str">
        <f>IF(F15="","",IF(F15&lt;&gt;'Section A'!E21,"Total Must Equal 13 in Section A",""))</f>
        <v/>
      </c>
    </row>
    <row r="16" spans="1:11" x14ac:dyDescent="0.35">
      <c r="A16" s="284">
        <v>14</v>
      </c>
      <c r="B16" s="295">
        <v>1600</v>
      </c>
      <c r="C16" s="318" t="s">
        <v>139</v>
      </c>
      <c r="D16" s="319"/>
      <c r="E16" s="320"/>
      <c r="F16" s="297">
        <v>0</v>
      </c>
      <c r="G16" s="297">
        <v>0</v>
      </c>
      <c r="H16" s="291">
        <f t="shared" si="0"/>
        <v>0</v>
      </c>
      <c r="I16" s="311" t="s">
        <v>120</v>
      </c>
      <c r="J16" s="312" t="str">
        <f>IF(F16="","",IF(F16&lt;&gt;'Section A'!E22,"Total Must Equal 14 in Section A",""))</f>
        <v/>
      </c>
    </row>
    <row r="17" spans="1:10" x14ac:dyDescent="0.35">
      <c r="A17" s="284" t="s">
        <v>140</v>
      </c>
      <c r="B17" s="295">
        <v>2000</v>
      </c>
      <c r="C17" s="393" t="s">
        <v>141</v>
      </c>
      <c r="D17" s="394"/>
      <c r="E17" s="395"/>
      <c r="F17" s="298">
        <f>SUM(F18:F23)</f>
        <v>0</v>
      </c>
      <c r="G17" s="298">
        <f>SUM(G18:G23)</f>
        <v>0</v>
      </c>
      <c r="H17" s="291">
        <f t="shared" si="0"/>
        <v>0</v>
      </c>
      <c r="I17" s="286"/>
      <c r="J17" s="312" t="str">
        <f>IF(F17="","",IF(F17&lt;&gt;'Section A'!E23,"Total Must Equal 15A in Section A",""))</f>
        <v/>
      </c>
    </row>
    <row r="18" spans="1:10" x14ac:dyDescent="0.35">
      <c r="A18" s="287"/>
      <c r="B18" s="292">
        <v>2010</v>
      </c>
      <c r="C18" s="400" t="s">
        <v>142</v>
      </c>
      <c r="D18" s="401"/>
      <c r="E18" s="402"/>
      <c r="F18" s="297">
        <v>0</v>
      </c>
      <c r="G18" s="297">
        <v>0</v>
      </c>
      <c r="H18" s="289">
        <f t="shared" si="0"/>
        <v>0</v>
      </c>
      <c r="I18" s="294" t="s">
        <v>143</v>
      </c>
      <c r="J18" s="312"/>
    </row>
    <row r="19" spans="1:10" x14ac:dyDescent="0.35">
      <c r="A19" s="287"/>
      <c r="B19" s="292">
        <v>2020</v>
      </c>
      <c r="C19" s="400" t="s">
        <v>144</v>
      </c>
      <c r="D19" s="401"/>
      <c r="E19" s="402"/>
      <c r="F19" s="297">
        <v>0</v>
      </c>
      <c r="G19" s="297">
        <v>0</v>
      </c>
      <c r="H19" s="289">
        <f t="shared" si="0"/>
        <v>0</v>
      </c>
      <c r="I19" s="294" t="s">
        <v>143</v>
      </c>
      <c r="J19" s="312"/>
    </row>
    <row r="20" spans="1:10" x14ac:dyDescent="0.35">
      <c r="A20" s="287"/>
      <c r="B20" s="292">
        <v>2030</v>
      </c>
      <c r="C20" s="400" t="s">
        <v>145</v>
      </c>
      <c r="D20" s="401"/>
      <c r="E20" s="402"/>
      <c r="F20" s="297">
        <v>0</v>
      </c>
      <c r="G20" s="297">
        <v>0</v>
      </c>
      <c r="H20" s="289">
        <f t="shared" si="0"/>
        <v>0</v>
      </c>
      <c r="I20" s="294" t="s">
        <v>143</v>
      </c>
      <c r="J20" s="312"/>
    </row>
    <row r="21" spans="1:10" x14ac:dyDescent="0.35">
      <c r="A21" s="287"/>
      <c r="B21" s="292">
        <v>2040</v>
      </c>
      <c r="C21" s="400" t="s">
        <v>146</v>
      </c>
      <c r="D21" s="401"/>
      <c r="E21" s="402"/>
      <c r="F21" s="297">
        <v>0</v>
      </c>
      <c r="G21" s="297">
        <v>0</v>
      </c>
      <c r="H21" s="289">
        <f t="shared" si="0"/>
        <v>0</v>
      </c>
      <c r="I21" s="294" t="s">
        <v>143</v>
      </c>
      <c r="J21" s="312"/>
    </row>
    <row r="22" spans="1:10" x14ac:dyDescent="0.35">
      <c r="A22" s="287"/>
      <c r="B22" s="292">
        <v>2050</v>
      </c>
      <c r="C22" s="400" t="s">
        <v>147</v>
      </c>
      <c r="D22" s="401"/>
      <c r="E22" s="402"/>
      <c r="F22" s="297">
        <v>0</v>
      </c>
      <c r="G22" s="297">
        <v>0</v>
      </c>
      <c r="H22" s="289">
        <f t="shared" si="0"/>
        <v>0</v>
      </c>
      <c r="I22" s="294" t="s">
        <v>143</v>
      </c>
      <c r="J22" s="312"/>
    </row>
    <row r="23" spans="1:10" x14ac:dyDescent="0.35">
      <c r="A23" s="287"/>
      <c r="B23" s="292">
        <v>2060</v>
      </c>
      <c r="C23" s="400" t="s">
        <v>148</v>
      </c>
      <c r="D23" s="401"/>
      <c r="E23" s="402"/>
      <c r="F23" s="297">
        <v>0</v>
      </c>
      <c r="G23" s="297">
        <v>0</v>
      </c>
      <c r="H23" s="289">
        <f t="shared" si="0"/>
        <v>0</v>
      </c>
      <c r="I23" s="294" t="s">
        <v>124</v>
      </c>
      <c r="J23" s="312"/>
    </row>
    <row r="24" spans="1:10" x14ac:dyDescent="0.35">
      <c r="A24" s="284" t="s">
        <v>149</v>
      </c>
      <c r="B24" s="295">
        <v>3000</v>
      </c>
      <c r="C24" s="393" t="s">
        <v>150</v>
      </c>
      <c r="D24" s="394"/>
      <c r="E24" s="395"/>
      <c r="F24" s="291">
        <f>SUM(F25:F30)</f>
        <v>0</v>
      </c>
      <c r="G24" s="298">
        <f>SUM(G25:G30)</f>
        <v>0</v>
      </c>
      <c r="H24" s="291">
        <f t="shared" si="0"/>
        <v>0</v>
      </c>
      <c r="I24" s="286"/>
      <c r="J24" s="312" t="str">
        <f>IF(F24="","",IF(F24&lt;&gt;'Section A'!E24,"Total Must Equal 15B in Section A",""))</f>
        <v/>
      </c>
    </row>
    <row r="25" spans="1:10" x14ac:dyDescent="0.35">
      <c r="A25" s="287"/>
      <c r="B25" s="292">
        <v>3010</v>
      </c>
      <c r="C25" s="400" t="s">
        <v>151</v>
      </c>
      <c r="D25" s="401"/>
      <c r="E25" s="402"/>
      <c r="F25" s="297">
        <v>0</v>
      </c>
      <c r="G25" s="297">
        <v>0</v>
      </c>
      <c r="H25" s="289">
        <f t="shared" si="0"/>
        <v>0</v>
      </c>
      <c r="I25" s="294" t="s">
        <v>143</v>
      </c>
      <c r="J25" s="312"/>
    </row>
    <row r="26" spans="1:10" x14ac:dyDescent="0.35">
      <c r="A26" s="287"/>
      <c r="B26" s="292">
        <v>3020</v>
      </c>
      <c r="C26" s="400" t="s">
        <v>152</v>
      </c>
      <c r="D26" s="401"/>
      <c r="E26" s="402"/>
      <c r="F26" s="297">
        <v>0</v>
      </c>
      <c r="G26" s="297">
        <v>0</v>
      </c>
      <c r="H26" s="289">
        <f t="shared" si="0"/>
        <v>0</v>
      </c>
      <c r="I26" s="294" t="s">
        <v>143</v>
      </c>
      <c r="J26" s="312"/>
    </row>
    <row r="27" spans="1:10" x14ac:dyDescent="0.35">
      <c r="A27" s="287"/>
      <c r="B27" s="292">
        <v>3030</v>
      </c>
      <c r="C27" s="400" t="s">
        <v>153</v>
      </c>
      <c r="D27" s="401"/>
      <c r="E27" s="402"/>
      <c r="F27" s="297">
        <v>0</v>
      </c>
      <c r="G27" s="297">
        <v>0</v>
      </c>
      <c r="H27" s="289">
        <f t="shared" si="0"/>
        <v>0</v>
      </c>
      <c r="I27" s="294" t="s">
        <v>143</v>
      </c>
      <c r="J27" s="312"/>
    </row>
    <row r="28" spans="1:10" x14ac:dyDescent="0.35">
      <c r="A28" s="287"/>
      <c r="B28" s="292">
        <v>3040</v>
      </c>
      <c r="C28" s="400" t="s">
        <v>154</v>
      </c>
      <c r="D28" s="401"/>
      <c r="E28" s="402"/>
      <c r="F28" s="297">
        <v>0</v>
      </c>
      <c r="G28" s="297">
        <v>0</v>
      </c>
      <c r="H28" s="289">
        <f t="shared" si="0"/>
        <v>0</v>
      </c>
      <c r="I28" s="294" t="s">
        <v>143</v>
      </c>
      <c r="J28" s="312"/>
    </row>
    <row r="29" spans="1:10" x14ac:dyDescent="0.35">
      <c r="A29" s="287"/>
      <c r="B29" s="292">
        <v>3050</v>
      </c>
      <c r="C29" s="400" t="s">
        <v>155</v>
      </c>
      <c r="D29" s="401"/>
      <c r="E29" s="402"/>
      <c r="F29" s="297">
        <v>0</v>
      </c>
      <c r="G29" s="297">
        <v>0</v>
      </c>
      <c r="H29" s="289">
        <f t="shared" si="0"/>
        <v>0</v>
      </c>
      <c r="I29" s="294" t="s">
        <v>143</v>
      </c>
      <c r="J29" s="312"/>
    </row>
    <row r="30" spans="1:10" x14ac:dyDescent="0.35">
      <c r="A30" s="287"/>
      <c r="B30" s="292">
        <v>3060</v>
      </c>
      <c r="C30" s="400" t="s">
        <v>156</v>
      </c>
      <c r="D30" s="401"/>
      <c r="E30" s="402"/>
      <c r="F30" s="297">
        <v>0</v>
      </c>
      <c r="G30" s="297">
        <v>0</v>
      </c>
      <c r="H30" s="289">
        <f t="shared" si="0"/>
        <v>0</v>
      </c>
      <c r="I30" s="294" t="s">
        <v>143</v>
      </c>
      <c r="J30" s="312"/>
    </row>
    <row r="31" spans="1:10" x14ac:dyDescent="0.35">
      <c r="A31" s="284" t="s">
        <v>157</v>
      </c>
      <c r="B31" s="295">
        <v>4000</v>
      </c>
      <c r="C31" s="393" t="s">
        <v>158</v>
      </c>
      <c r="D31" s="394"/>
      <c r="E31" s="395"/>
      <c r="F31" s="297">
        <v>0</v>
      </c>
      <c r="G31" s="297">
        <v>0</v>
      </c>
      <c r="H31" s="291">
        <f>F31-G31</f>
        <v>0</v>
      </c>
      <c r="I31" s="311" t="s">
        <v>120</v>
      </c>
      <c r="J31" s="312" t="str">
        <f>IF(F31="","",IF(F31&lt;&gt;'Section A'!E25,"Total Must Equal 15C in Section A",""))</f>
        <v/>
      </c>
    </row>
    <row r="32" spans="1:10" x14ac:dyDescent="0.35">
      <c r="A32" s="284" t="s">
        <v>159</v>
      </c>
      <c r="B32" s="295">
        <v>4050</v>
      </c>
      <c r="C32" s="393" t="s">
        <v>160</v>
      </c>
      <c r="D32" s="394"/>
      <c r="E32" s="395"/>
      <c r="F32" s="297">
        <v>0</v>
      </c>
      <c r="G32" s="297">
        <v>0</v>
      </c>
      <c r="H32" s="291">
        <f>F32-G32</f>
        <v>0</v>
      </c>
      <c r="I32" s="311" t="s">
        <v>124</v>
      </c>
      <c r="J32" s="312" t="str">
        <f>IF(F32="","",IF(F32&lt;&gt;'Section A'!E26,"Total Must Equal 15D in Section A",""))</f>
        <v/>
      </c>
    </row>
    <row r="33" spans="1:10" x14ac:dyDescent="0.35">
      <c r="A33" s="284">
        <v>17</v>
      </c>
      <c r="B33" s="295">
        <v>7000</v>
      </c>
      <c r="C33" s="393" t="s">
        <v>161</v>
      </c>
      <c r="D33" s="394"/>
      <c r="E33" s="395"/>
      <c r="F33" s="297">
        <v>0</v>
      </c>
      <c r="G33" s="298"/>
      <c r="H33" s="291"/>
      <c r="I33" s="311" t="s">
        <v>124</v>
      </c>
      <c r="J33" s="312" t="str">
        <f>IF(F33="","",IF(F33&lt;&gt;'Section A'!E28,"Total Must Equal 17 in Section A",""))</f>
        <v/>
      </c>
    </row>
    <row r="34" spans="1:10" x14ac:dyDescent="0.35">
      <c r="A34" s="287"/>
      <c r="B34" s="288" t="s">
        <v>162</v>
      </c>
      <c r="C34" s="400" t="s">
        <v>163</v>
      </c>
      <c r="D34" s="401"/>
      <c r="E34" s="402"/>
      <c r="F34" s="293">
        <f>SUM(F4,F5,F6,F7,F8,F9,F10,F11,F12,F13,F14,F15,F16,F17,F24,F31,F32,F33)</f>
        <v>0</v>
      </c>
      <c r="G34" s="290"/>
      <c r="H34" s="299">
        <f>SUM(H4,H5,H6,H7,H8,H9,H10,H11,H12,H13,H14,H15,H16,H17,H24,H31,H32)</f>
        <v>0</v>
      </c>
      <c r="I34" s="300" t="s">
        <v>164</v>
      </c>
    </row>
    <row r="35" spans="1:10" x14ac:dyDescent="0.35">
      <c r="C35" s="404"/>
      <c r="D35" s="404"/>
      <c r="E35" s="404"/>
      <c r="F35" s="323"/>
      <c r="G35" s="323"/>
    </row>
    <row r="36" spans="1:10" x14ac:dyDescent="0.35">
      <c r="C36" s="404"/>
      <c r="D36" s="404"/>
      <c r="E36" s="404"/>
      <c r="F36" s="323"/>
      <c r="G36" s="405"/>
      <c r="H36" s="405"/>
    </row>
    <row r="37" spans="1:10" x14ac:dyDescent="0.35">
      <c r="C37" s="404" t="s">
        <v>165</v>
      </c>
      <c r="D37" s="404"/>
      <c r="E37" s="404"/>
      <c r="F37" s="304">
        <f>(SUM(H4+H5+H6+H7+H8+H9+H10+H11+H12+H13+H14+H15+H16+H17+H24+H31+H32))*$I$2</f>
        <v>0</v>
      </c>
      <c r="G37" s="405" t="s">
        <v>166</v>
      </c>
      <c r="H37" s="405"/>
    </row>
    <row r="38" spans="1:10" x14ac:dyDescent="0.35">
      <c r="C38" s="404" t="s">
        <v>167</v>
      </c>
      <c r="D38" s="404"/>
      <c r="E38" s="404"/>
      <c r="F38" s="301">
        <f>'Indirect Costs '!D7</f>
        <v>0</v>
      </c>
      <c r="G38" s="405" t="s">
        <v>168</v>
      </c>
      <c r="H38" s="405"/>
      <c r="I38" s="323"/>
    </row>
    <row r="39" spans="1:10" x14ac:dyDescent="0.35">
      <c r="C39" s="404" t="s">
        <v>169</v>
      </c>
      <c r="D39" s="404"/>
      <c r="E39" s="404"/>
      <c r="F39" s="301">
        <f>F37-(SUM(F38:F38))</f>
        <v>0</v>
      </c>
      <c r="G39" s="407" t="s">
        <v>170</v>
      </c>
      <c r="H39" s="407"/>
    </row>
    <row r="40" spans="1:10" x14ac:dyDescent="0.35">
      <c r="C40" s="322"/>
      <c r="D40" s="322"/>
      <c r="E40" s="322"/>
      <c r="F40" s="302"/>
      <c r="G40" s="323"/>
    </row>
    <row r="41" spans="1:10" x14ac:dyDescent="0.35">
      <c r="A41" s="303" t="s">
        <v>171</v>
      </c>
      <c r="F41" s="324"/>
      <c r="G41" s="324"/>
    </row>
    <row r="42" spans="1:10" x14ac:dyDescent="0.35">
      <c r="A42" s="406"/>
      <c r="B42" s="406"/>
      <c r="C42" s="406"/>
      <c r="D42" s="406"/>
      <c r="E42" s="406"/>
      <c r="F42" s="406"/>
      <c r="G42" s="406"/>
      <c r="H42" s="406"/>
      <c r="I42" s="406"/>
    </row>
    <row r="43" spans="1:10" x14ac:dyDescent="0.35">
      <c r="A43" s="406"/>
      <c r="B43" s="406"/>
      <c r="C43" s="406"/>
      <c r="D43" s="406"/>
      <c r="E43" s="406"/>
      <c r="F43" s="406"/>
      <c r="G43" s="406"/>
      <c r="H43" s="406"/>
      <c r="I43" s="406"/>
    </row>
    <row r="44" spans="1:10" x14ac:dyDescent="0.35">
      <c r="A44" s="406"/>
      <c r="B44" s="406"/>
      <c r="C44" s="406"/>
      <c r="D44" s="406"/>
      <c r="E44" s="406"/>
      <c r="F44" s="406"/>
      <c r="G44" s="406"/>
      <c r="H44" s="406"/>
      <c r="I44" s="406"/>
    </row>
    <row r="45" spans="1:10" x14ac:dyDescent="0.35">
      <c r="A45" s="406"/>
      <c r="B45" s="406"/>
      <c r="C45" s="406"/>
      <c r="D45" s="406"/>
      <c r="E45" s="406"/>
      <c r="F45" s="406"/>
      <c r="G45" s="406"/>
      <c r="H45" s="406"/>
      <c r="I45" s="406"/>
    </row>
    <row r="46" spans="1:10" x14ac:dyDescent="0.35">
      <c r="F46" s="324"/>
      <c r="G46" s="324"/>
    </row>
    <row r="47" spans="1:10" ht="45" customHeight="1" x14ac:dyDescent="0.35">
      <c r="A47" s="403" t="s">
        <v>172</v>
      </c>
      <c r="B47" s="403"/>
      <c r="C47" s="403"/>
      <c r="D47" s="403"/>
      <c r="E47" s="403"/>
      <c r="F47" s="403"/>
      <c r="G47" s="403"/>
      <c r="H47" s="403"/>
      <c r="I47" s="403"/>
    </row>
    <row r="48" spans="1:10" ht="31.5" customHeight="1" x14ac:dyDescent="0.35">
      <c r="A48" s="403" t="s">
        <v>173</v>
      </c>
      <c r="B48" s="403"/>
      <c r="C48" s="403"/>
      <c r="D48" s="403"/>
      <c r="E48" s="403"/>
      <c r="F48" s="403"/>
      <c r="G48" s="403"/>
      <c r="H48" s="403"/>
      <c r="I48" s="403"/>
    </row>
  </sheetData>
  <sheetProtection sheet="1" objects="1" scenarios="1"/>
  <protectedRanges>
    <protectedRange sqref="I2" name="Range20"/>
    <protectedRange sqref="A42" name="Range19"/>
    <protectedRange sqref="F25:G30" name="Range15"/>
    <protectedRange sqref="F18:G23" name="Range14"/>
  </protectedRanges>
  <mergeCells count="43">
    <mergeCell ref="A48:I48"/>
    <mergeCell ref="C35:E35"/>
    <mergeCell ref="C36:E36"/>
    <mergeCell ref="G36:H36"/>
    <mergeCell ref="C37:E37"/>
    <mergeCell ref="G37:H37"/>
    <mergeCell ref="A42:I45"/>
    <mergeCell ref="A47:I47"/>
    <mergeCell ref="C38:E38"/>
    <mergeCell ref="G38:H38"/>
    <mergeCell ref="C39:E39"/>
    <mergeCell ref="G39:H39"/>
    <mergeCell ref="C34:E34"/>
    <mergeCell ref="C24:E24"/>
    <mergeCell ref="C31:E31"/>
    <mergeCell ref="C32:E32"/>
    <mergeCell ref="C33:E33"/>
    <mergeCell ref="C25:E25"/>
    <mergeCell ref="C26:E26"/>
    <mergeCell ref="C27:E27"/>
    <mergeCell ref="C28:E28"/>
    <mergeCell ref="C29:E29"/>
    <mergeCell ref="C30:E30"/>
    <mergeCell ref="C13:E13"/>
    <mergeCell ref="C12:E12"/>
    <mergeCell ref="C22:E22"/>
    <mergeCell ref="C23:E23"/>
    <mergeCell ref="C18:E18"/>
    <mergeCell ref="C19:E19"/>
    <mergeCell ref="C20:E20"/>
    <mergeCell ref="C17:E17"/>
    <mergeCell ref="C21:E21"/>
    <mergeCell ref="C7:E7"/>
    <mergeCell ref="C8:E8"/>
    <mergeCell ref="C9:E9"/>
    <mergeCell ref="C10:E10"/>
    <mergeCell ref="C11:E11"/>
    <mergeCell ref="C6:E6"/>
    <mergeCell ref="B1:I1"/>
    <mergeCell ref="A2:G2"/>
    <mergeCell ref="C3:E3"/>
    <mergeCell ref="C4:E4"/>
    <mergeCell ref="C5:E5"/>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7AB23-7FEE-4863-8B0F-B4009AD96BF8}">
  <sheetPr>
    <pageSetUpPr fitToPage="1"/>
  </sheetPr>
  <dimension ref="B1:AD45"/>
  <sheetViews>
    <sheetView zoomScaleNormal="100" workbookViewId="0">
      <selection activeCell="C26" sqref="C26"/>
    </sheetView>
  </sheetViews>
  <sheetFormatPr defaultColWidth="9.08984375" defaultRowHeight="13" x14ac:dyDescent="0.3"/>
  <cols>
    <col min="1" max="1" width="2.6328125" style="151" customWidth="1"/>
    <col min="2" max="2" width="4.08984375" style="151" customWidth="1"/>
    <col min="3" max="3" width="3.6328125" style="151" customWidth="1"/>
    <col min="4" max="4" width="4" style="151" customWidth="1"/>
    <col min="5" max="5" width="15.453125" style="151" customWidth="1"/>
    <col min="6" max="6" width="14.6328125" style="151" customWidth="1"/>
    <col min="7" max="7" width="19.08984375" style="151" customWidth="1"/>
    <col min="8" max="8" width="9.54296875" style="151" customWidth="1"/>
    <col min="9" max="9" width="7" style="151" customWidth="1"/>
    <col min="10" max="10" width="9.54296875" style="151" customWidth="1"/>
    <col min="11" max="11" width="5.08984375" style="151" customWidth="1"/>
    <col min="12" max="12" width="3.453125" style="151" customWidth="1"/>
    <col min="13" max="13" width="13.08984375" style="151" customWidth="1"/>
    <col min="14" max="14" width="2.54296875" style="151" customWidth="1"/>
    <col min="15" max="15" width="15.6328125" style="151" customWidth="1"/>
    <col min="16" max="16" width="3" style="151" customWidth="1"/>
    <col min="17" max="17" width="3.453125" style="151" customWidth="1"/>
    <col min="18" max="18" width="2.36328125" style="151" customWidth="1"/>
    <col min="19" max="19" width="2.453125" style="151" customWidth="1"/>
    <col min="20" max="20" width="9.08984375" style="151"/>
    <col min="21" max="21" width="16.08984375" style="151" customWidth="1"/>
    <col min="22" max="16384" width="9.08984375" style="151"/>
  </cols>
  <sheetData>
    <row r="1" spans="2:30" ht="12.75" customHeight="1" x14ac:dyDescent="0.3">
      <c r="B1" s="151" t="s">
        <v>64</v>
      </c>
      <c r="F1" s="438">
        <f>+'Section A'!B2</f>
        <v>0</v>
      </c>
      <c r="G1" s="438"/>
      <c r="H1" s="438"/>
      <c r="I1" s="438"/>
      <c r="J1" s="438"/>
      <c r="K1" s="438"/>
      <c r="L1" s="438"/>
      <c r="M1" s="151" t="s">
        <v>66</v>
      </c>
      <c r="O1" s="439" t="str">
        <f>+'Section A'!F2</f>
        <v>3460-2902</v>
      </c>
      <c r="P1" s="439"/>
    </row>
    <row r="2" spans="2:30" ht="15" customHeight="1" x14ac:dyDescent="0.3">
      <c r="B2" s="442" t="s">
        <v>174</v>
      </c>
      <c r="C2" s="442"/>
      <c r="D2" s="442"/>
      <c r="E2" s="442"/>
      <c r="F2" s="442"/>
      <c r="G2" s="442"/>
      <c r="H2" s="442"/>
      <c r="I2" s="442"/>
      <c r="J2" s="442"/>
    </row>
    <row r="3" spans="2:30" ht="13.5" customHeight="1" x14ac:dyDescent="0.3">
      <c r="B3" s="148"/>
      <c r="C3" s="443" t="s">
        <v>175</v>
      </c>
      <c r="D3" s="443"/>
      <c r="E3" s="443"/>
      <c r="F3" s="443"/>
      <c r="G3" s="443"/>
      <c r="H3" s="443"/>
      <c r="I3" s="443"/>
      <c r="J3" s="443"/>
      <c r="K3" s="443"/>
      <c r="L3" s="443"/>
      <c r="M3" s="443"/>
      <c r="N3" s="443"/>
      <c r="O3" s="443"/>
      <c r="P3" s="443"/>
      <c r="Q3" s="443"/>
    </row>
    <row r="4" spans="2:30" ht="6.75" customHeight="1" x14ac:dyDescent="0.3">
      <c r="B4" s="148"/>
      <c r="C4" s="148"/>
      <c r="D4" s="148"/>
      <c r="E4" s="148"/>
      <c r="F4" s="148"/>
      <c r="G4" s="148"/>
      <c r="H4" s="148"/>
      <c r="I4" s="148"/>
      <c r="J4" s="148"/>
      <c r="K4" s="148"/>
      <c r="L4" s="148"/>
      <c r="M4" s="148"/>
      <c r="N4" s="148"/>
      <c r="O4" s="148"/>
      <c r="P4" s="148"/>
      <c r="Q4" s="148"/>
    </row>
    <row r="5" spans="2:30" ht="45.75" customHeight="1" x14ac:dyDescent="0.35">
      <c r="B5" s="152" t="s">
        <v>176</v>
      </c>
      <c r="C5" s="210"/>
      <c r="D5" s="153"/>
      <c r="E5" s="409" t="s">
        <v>177</v>
      </c>
      <c r="F5" s="409"/>
      <c r="G5" s="409"/>
      <c r="H5" s="409"/>
      <c r="I5" s="409"/>
      <c r="J5" s="409"/>
      <c r="K5" s="409"/>
      <c r="L5" s="409"/>
      <c r="M5" s="409"/>
      <c r="N5" s="409"/>
      <c r="O5" s="409"/>
      <c r="P5" s="409"/>
      <c r="Q5" s="410"/>
      <c r="R5" s="154"/>
      <c r="T5" s="444" t="s">
        <v>178</v>
      </c>
      <c r="U5" s="444"/>
      <c r="V5" s="444"/>
      <c r="W5" s="444"/>
      <c r="X5" s="444"/>
      <c r="Y5" s="444"/>
      <c r="Z5" s="444"/>
    </row>
    <row r="6" spans="2:30" ht="15" customHeight="1" x14ac:dyDescent="0.35">
      <c r="B6" s="155"/>
      <c r="C6" s="156"/>
      <c r="D6" s="156"/>
      <c r="E6" s="411" t="s">
        <v>179</v>
      </c>
      <c r="F6" s="411"/>
      <c r="G6" s="411"/>
      <c r="H6" s="411"/>
      <c r="I6" s="411"/>
      <c r="J6" s="411"/>
      <c r="K6" s="411"/>
      <c r="L6" s="411"/>
      <c r="M6" s="411"/>
      <c r="N6" s="411"/>
      <c r="O6" s="411"/>
      <c r="P6" s="411"/>
      <c r="Q6" s="412"/>
      <c r="R6" s="154"/>
      <c r="T6" s="157"/>
      <c r="U6" s="154"/>
      <c r="V6" s="154"/>
      <c r="W6" s="154"/>
      <c r="X6" s="154"/>
      <c r="Y6" s="154"/>
      <c r="Z6" s="154"/>
      <c r="AA6" s="154"/>
      <c r="AB6" s="154"/>
      <c r="AC6" s="154"/>
      <c r="AD6" s="154"/>
    </row>
    <row r="7" spans="2:30" ht="6.75" customHeight="1" x14ac:dyDescent="0.3">
      <c r="B7" s="158"/>
      <c r="C7" s="150"/>
      <c r="D7" s="150"/>
      <c r="E7" s="150"/>
      <c r="F7" s="150"/>
      <c r="G7" s="150"/>
      <c r="H7" s="150"/>
      <c r="I7" s="150"/>
      <c r="J7" s="150"/>
      <c r="K7" s="150"/>
      <c r="L7" s="150"/>
      <c r="M7" s="150"/>
      <c r="N7" s="150"/>
      <c r="O7" s="150"/>
      <c r="P7" s="150"/>
      <c r="Q7" s="150"/>
      <c r="R7" s="154"/>
      <c r="T7" s="154"/>
      <c r="U7" s="154"/>
      <c r="V7" s="154"/>
      <c r="W7" s="154"/>
      <c r="X7" s="154"/>
      <c r="Y7" s="154"/>
      <c r="Z7" s="154"/>
      <c r="AA7" s="154"/>
      <c r="AB7" s="154"/>
      <c r="AC7" s="154"/>
      <c r="AD7" s="154"/>
    </row>
    <row r="8" spans="2:30" ht="28.5" customHeight="1" x14ac:dyDescent="0.35">
      <c r="B8" s="433" t="s">
        <v>180</v>
      </c>
      <c r="C8" s="433"/>
      <c r="D8" s="433"/>
      <c r="E8" s="433"/>
      <c r="F8" s="433"/>
      <c r="G8" s="433"/>
      <c r="H8" s="433"/>
      <c r="I8" s="433"/>
      <c r="J8" s="433"/>
      <c r="K8" s="433"/>
      <c r="L8" s="433"/>
      <c r="M8" s="433"/>
      <c r="N8" s="433"/>
      <c r="O8" s="433"/>
      <c r="P8" s="433"/>
      <c r="Q8" s="433"/>
      <c r="R8" s="154"/>
      <c r="T8" s="444" t="s">
        <v>181</v>
      </c>
      <c r="U8" s="444"/>
      <c r="V8" s="444"/>
      <c r="W8" s="444"/>
      <c r="X8" s="444"/>
      <c r="Y8" s="157"/>
      <c r="Z8" s="159"/>
      <c r="AA8" s="159"/>
      <c r="AB8" s="159"/>
      <c r="AC8" s="159"/>
      <c r="AD8" s="159"/>
    </row>
    <row r="9" spans="2:30" ht="18" customHeight="1" x14ac:dyDescent="0.3">
      <c r="B9" s="148"/>
      <c r="C9" s="160" t="s">
        <v>182</v>
      </c>
      <c r="D9" s="433" t="s">
        <v>183</v>
      </c>
      <c r="E9" s="433"/>
      <c r="F9" s="433"/>
      <c r="G9" s="433"/>
      <c r="H9" s="433"/>
      <c r="I9" s="433"/>
      <c r="J9" s="433"/>
      <c r="K9" s="433"/>
      <c r="L9" s="433"/>
      <c r="M9" s="433"/>
      <c r="N9" s="433"/>
      <c r="O9" s="433"/>
      <c r="P9" s="433"/>
      <c r="Q9" s="433"/>
      <c r="R9" s="154"/>
      <c r="T9" s="161"/>
      <c r="U9" s="162"/>
      <c r="V9" s="162"/>
      <c r="W9" s="162"/>
      <c r="X9" s="162"/>
      <c r="Y9" s="162"/>
      <c r="Z9" s="162"/>
      <c r="AA9" s="162"/>
      <c r="AB9" s="162"/>
      <c r="AC9" s="162"/>
      <c r="AD9" s="162"/>
    </row>
    <row r="10" spans="2:30" ht="17.25" customHeight="1" x14ac:dyDescent="0.3">
      <c r="B10" s="148"/>
      <c r="C10" s="160" t="s">
        <v>184</v>
      </c>
      <c r="D10" s="433" t="s">
        <v>185</v>
      </c>
      <c r="E10" s="433"/>
      <c r="F10" s="433"/>
      <c r="G10" s="433"/>
      <c r="H10" s="433"/>
      <c r="I10" s="433"/>
      <c r="J10" s="433"/>
      <c r="K10" s="433"/>
      <c r="L10" s="433"/>
      <c r="M10" s="433"/>
      <c r="N10" s="433"/>
      <c r="O10" s="433"/>
      <c r="P10" s="433"/>
      <c r="Q10" s="433"/>
      <c r="R10" s="154"/>
      <c r="T10" s="327"/>
      <c r="U10" s="163"/>
      <c r="V10" s="163"/>
      <c r="W10" s="163"/>
      <c r="X10" s="163"/>
      <c r="Y10" s="163"/>
      <c r="Z10" s="163"/>
      <c r="AA10" s="163"/>
      <c r="AB10" s="163"/>
      <c r="AC10" s="163"/>
      <c r="AD10" s="163"/>
    </row>
    <row r="11" spans="2:30" ht="14.25" customHeight="1" x14ac:dyDescent="0.3">
      <c r="B11" s="150"/>
      <c r="C11" s="160" t="s">
        <v>186</v>
      </c>
      <c r="D11" s="434" t="s">
        <v>187</v>
      </c>
      <c r="E11" s="434"/>
      <c r="F11" s="434"/>
      <c r="G11" s="434"/>
      <c r="H11" s="434"/>
      <c r="I11" s="434"/>
      <c r="J11" s="434"/>
      <c r="K11" s="434"/>
      <c r="L11" s="434"/>
      <c r="M11" s="434"/>
      <c r="N11" s="434"/>
      <c r="O11" s="434"/>
      <c r="P11" s="434"/>
      <c r="Q11" s="434"/>
      <c r="R11" s="154"/>
      <c r="T11" s="408"/>
      <c r="U11" s="408"/>
      <c r="V11" s="408"/>
      <c r="W11" s="408"/>
      <c r="X11" s="408"/>
      <c r="Y11" s="408"/>
      <c r="Z11" s="154"/>
      <c r="AA11" s="154"/>
      <c r="AB11" s="154"/>
      <c r="AC11" s="154"/>
      <c r="AD11" s="154"/>
    </row>
    <row r="12" spans="2:30" ht="8.25" customHeight="1" x14ac:dyDescent="0.3">
      <c r="B12" s="150"/>
      <c r="C12" s="164"/>
      <c r="D12" s="164"/>
      <c r="E12" s="164"/>
      <c r="F12" s="164"/>
      <c r="G12" s="164"/>
      <c r="H12" s="164"/>
      <c r="I12" s="164"/>
      <c r="J12" s="164"/>
      <c r="K12" s="164"/>
      <c r="L12" s="164"/>
      <c r="M12" s="164"/>
      <c r="N12" s="164"/>
      <c r="O12" s="164"/>
      <c r="P12" s="164"/>
      <c r="Q12" s="150"/>
      <c r="R12" s="154"/>
      <c r="T12" s="325"/>
      <c r="U12" s="325"/>
      <c r="V12" s="325"/>
      <c r="W12" s="325"/>
      <c r="X12" s="325"/>
      <c r="Y12" s="325"/>
    </row>
    <row r="13" spans="2:30" ht="42" customHeight="1" x14ac:dyDescent="0.3">
      <c r="B13" s="328" t="s">
        <v>188</v>
      </c>
      <c r="C13" s="212"/>
      <c r="D13" s="153"/>
      <c r="E13" s="409" t="s">
        <v>189</v>
      </c>
      <c r="F13" s="409"/>
      <c r="G13" s="409"/>
      <c r="H13" s="409"/>
      <c r="I13" s="409"/>
      <c r="J13" s="409"/>
      <c r="K13" s="409"/>
      <c r="L13" s="409"/>
      <c r="M13" s="409"/>
      <c r="N13" s="409"/>
      <c r="O13" s="409"/>
      <c r="P13" s="409"/>
      <c r="Q13" s="410"/>
      <c r="R13" s="154"/>
    </row>
    <row r="14" spans="2:30" ht="13.5" customHeight="1" x14ac:dyDescent="0.3">
      <c r="B14" s="165"/>
      <c r="C14" s="166"/>
      <c r="D14" s="150"/>
      <c r="E14" s="440" t="s">
        <v>190</v>
      </c>
      <c r="F14" s="440"/>
      <c r="G14" s="440"/>
      <c r="H14" s="440"/>
      <c r="I14" s="440"/>
      <c r="J14" s="440"/>
      <c r="K14" s="440"/>
      <c r="L14" s="440"/>
      <c r="M14" s="440"/>
      <c r="N14" s="440"/>
      <c r="O14" s="440"/>
      <c r="P14" s="440"/>
      <c r="Q14" s="441"/>
      <c r="R14" s="154"/>
    </row>
    <row r="15" spans="2:30" ht="48.75" customHeight="1" x14ac:dyDescent="0.3">
      <c r="B15" s="329" t="s">
        <v>191</v>
      </c>
      <c r="C15" s="211"/>
      <c r="D15" s="150"/>
      <c r="E15" s="419" t="s">
        <v>192</v>
      </c>
      <c r="F15" s="419"/>
      <c r="G15" s="419"/>
      <c r="H15" s="419"/>
      <c r="I15" s="419"/>
      <c r="J15" s="419"/>
      <c r="K15" s="419"/>
      <c r="L15" s="419"/>
      <c r="M15" s="419"/>
      <c r="N15" s="419"/>
      <c r="O15" s="419"/>
      <c r="P15" s="419"/>
      <c r="Q15" s="435"/>
      <c r="R15" s="154"/>
    </row>
    <row r="16" spans="2:30" ht="18" customHeight="1" x14ac:dyDescent="0.3">
      <c r="B16" s="167"/>
      <c r="C16" s="156"/>
      <c r="D16" s="156"/>
      <c r="E16" s="411" t="s">
        <v>193</v>
      </c>
      <c r="F16" s="436"/>
      <c r="G16" s="436"/>
      <c r="H16" s="436"/>
      <c r="I16" s="436"/>
      <c r="J16" s="436"/>
      <c r="K16" s="436"/>
      <c r="L16" s="436"/>
      <c r="M16" s="436"/>
      <c r="N16" s="436"/>
      <c r="O16" s="436"/>
      <c r="P16" s="436"/>
      <c r="Q16" s="437"/>
      <c r="R16" s="154"/>
      <c r="U16" s="408"/>
      <c r="V16" s="408"/>
      <c r="W16" s="408"/>
      <c r="X16" s="408"/>
      <c r="Y16" s="408"/>
      <c r="Z16" s="408"/>
    </row>
    <row r="17" spans="2:18" ht="5.25" customHeight="1" x14ac:dyDescent="0.3">
      <c r="B17" s="148"/>
      <c r="C17" s="150"/>
      <c r="D17" s="150"/>
      <c r="E17" s="150"/>
      <c r="F17" s="150"/>
      <c r="G17" s="150"/>
      <c r="H17" s="150"/>
      <c r="I17" s="150"/>
      <c r="J17" s="150"/>
      <c r="K17" s="150"/>
      <c r="L17" s="150"/>
      <c r="M17" s="150"/>
      <c r="N17" s="150"/>
      <c r="O17" s="150"/>
      <c r="P17" s="150"/>
      <c r="Q17" s="150"/>
      <c r="R17" s="154"/>
    </row>
    <row r="18" spans="2:18" ht="37.5" customHeight="1" x14ac:dyDescent="0.3">
      <c r="B18" s="328" t="s">
        <v>194</v>
      </c>
      <c r="C18" s="210"/>
      <c r="D18" s="153"/>
      <c r="E18" s="409" t="s">
        <v>195</v>
      </c>
      <c r="F18" s="409"/>
      <c r="G18" s="409"/>
      <c r="H18" s="409"/>
      <c r="I18" s="409"/>
      <c r="J18" s="409"/>
      <c r="K18" s="409"/>
      <c r="L18" s="409"/>
      <c r="M18" s="409"/>
      <c r="N18" s="409"/>
      <c r="O18" s="409"/>
      <c r="P18" s="409"/>
      <c r="Q18" s="410"/>
      <c r="R18" s="154"/>
    </row>
    <row r="19" spans="2:18" ht="27" customHeight="1" x14ac:dyDescent="0.3">
      <c r="B19" s="167"/>
      <c r="C19" s="156"/>
      <c r="D19" s="156"/>
      <c r="E19" s="411" t="s">
        <v>196</v>
      </c>
      <c r="F19" s="411"/>
      <c r="G19" s="411"/>
      <c r="H19" s="411"/>
      <c r="I19" s="411"/>
      <c r="J19" s="411"/>
      <c r="K19" s="411"/>
      <c r="L19" s="411"/>
      <c r="M19" s="411"/>
      <c r="N19" s="411"/>
      <c r="O19" s="411"/>
      <c r="P19" s="411"/>
      <c r="Q19" s="412"/>
    </row>
    <row r="20" spans="2:18" ht="6" customHeight="1" x14ac:dyDescent="0.3">
      <c r="B20" s="148"/>
      <c r="C20" s="148"/>
      <c r="D20" s="148"/>
      <c r="E20" s="148"/>
      <c r="F20" s="148"/>
      <c r="G20" s="148"/>
      <c r="H20" s="148"/>
      <c r="I20" s="148"/>
      <c r="J20" s="148"/>
      <c r="K20" s="148"/>
      <c r="L20" s="148"/>
      <c r="M20" s="148"/>
      <c r="N20" s="148"/>
      <c r="O20" s="148"/>
      <c r="P20" s="148"/>
      <c r="Q20" s="148"/>
    </row>
    <row r="21" spans="2:18" x14ac:dyDescent="0.3">
      <c r="B21" s="423" t="s">
        <v>197</v>
      </c>
      <c r="C21" s="426"/>
      <c r="D21" s="153"/>
      <c r="E21" s="168" t="s">
        <v>198</v>
      </c>
      <c r="F21" s="153"/>
      <c r="G21" s="153"/>
      <c r="H21" s="153"/>
      <c r="I21" s="153"/>
      <c r="J21" s="153"/>
      <c r="K21" s="153"/>
      <c r="L21" s="153"/>
      <c r="M21" s="153"/>
      <c r="N21" s="153"/>
      <c r="O21" s="153"/>
      <c r="P21" s="153"/>
      <c r="Q21" s="169"/>
    </row>
    <row r="22" spans="2:18" ht="15" customHeight="1" x14ac:dyDescent="0.3">
      <c r="B22" s="424"/>
      <c r="C22" s="427"/>
      <c r="D22" s="150"/>
      <c r="E22" s="170" t="s">
        <v>199</v>
      </c>
      <c r="F22" s="429" t="s">
        <v>200</v>
      </c>
      <c r="G22" s="429"/>
      <c r="H22" s="429"/>
      <c r="I22" s="429"/>
      <c r="J22" s="429"/>
      <c r="K22" s="429"/>
      <c r="L22" s="429"/>
      <c r="M22" s="429"/>
      <c r="N22" s="429"/>
      <c r="O22" s="429"/>
      <c r="P22" s="429"/>
      <c r="Q22" s="430"/>
    </row>
    <row r="23" spans="2:18" ht="14.25" customHeight="1" x14ac:dyDescent="0.3">
      <c r="B23" s="424"/>
      <c r="C23" s="427"/>
      <c r="D23" s="150"/>
      <c r="E23" s="170" t="s">
        <v>199</v>
      </c>
      <c r="F23" s="431" t="s">
        <v>201</v>
      </c>
      <c r="G23" s="431"/>
      <c r="H23" s="431"/>
      <c r="I23" s="431"/>
      <c r="J23" s="431"/>
      <c r="K23" s="431"/>
      <c r="L23" s="431"/>
      <c r="M23" s="431"/>
      <c r="N23" s="431"/>
      <c r="O23" s="431"/>
      <c r="P23" s="431"/>
      <c r="Q23" s="432"/>
    </row>
    <row r="24" spans="2:18" ht="12.75" customHeight="1" x14ac:dyDescent="0.3">
      <c r="B24" s="425"/>
      <c r="C24" s="428"/>
      <c r="D24" s="156"/>
      <c r="E24" s="171" t="s">
        <v>202</v>
      </c>
      <c r="F24" s="172"/>
      <c r="G24" s="172"/>
      <c r="H24" s="172"/>
      <c r="I24" s="172"/>
      <c r="J24" s="156"/>
      <c r="K24" s="156"/>
      <c r="L24" s="156"/>
      <c r="M24" s="156"/>
      <c r="N24" s="156"/>
      <c r="O24" s="156"/>
      <c r="P24" s="156"/>
      <c r="Q24" s="149"/>
    </row>
    <row r="25" spans="2:18" ht="12.75" customHeight="1" x14ac:dyDescent="0.3">
      <c r="B25" s="170"/>
      <c r="C25" s="173"/>
      <c r="D25" s="150"/>
      <c r="E25" s="330"/>
      <c r="F25" s="166"/>
      <c r="G25" s="166"/>
      <c r="H25" s="166"/>
      <c r="I25" s="166"/>
      <c r="J25" s="150"/>
      <c r="K25" s="150"/>
      <c r="L25" s="150"/>
      <c r="M25" s="150"/>
      <c r="N25" s="150"/>
      <c r="O25" s="150"/>
      <c r="P25" s="150"/>
      <c r="Q25" s="150"/>
    </row>
    <row r="26" spans="2:18" ht="27" customHeight="1" x14ac:dyDescent="0.3">
      <c r="B26" s="174" t="s">
        <v>203</v>
      </c>
      <c r="C26" s="209"/>
      <c r="D26" s="175"/>
      <c r="E26" s="414" t="s">
        <v>204</v>
      </c>
      <c r="F26" s="414"/>
      <c r="G26" s="414"/>
      <c r="H26" s="414"/>
      <c r="I26" s="414"/>
      <c r="J26" s="414"/>
      <c r="K26" s="414"/>
      <c r="L26" s="414"/>
      <c r="M26" s="414"/>
      <c r="N26" s="414"/>
      <c r="O26" s="414"/>
      <c r="P26" s="414"/>
      <c r="Q26" s="415"/>
    </row>
    <row r="27" spans="2:18" ht="33" customHeight="1" thickBot="1" x14ac:dyDescent="0.35">
      <c r="B27" s="148"/>
      <c r="C27" s="148"/>
      <c r="D27" s="148"/>
      <c r="E27" s="148"/>
      <c r="F27" s="148"/>
      <c r="G27" s="148"/>
      <c r="H27" s="148"/>
      <c r="I27" s="148"/>
      <c r="J27" s="148"/>
      <c r="K27" s="148"/>
      <c r="L27" s="148"/>
      <c r="M27" s="148"/>
      <c r="N27" s="148"/>
      <c r="O27" s="148"/>
      <c r="P27" s="148"/>
      <c r="Q27" s="148"/>
    </row>
    <row r="28" spans="2:18" ht="5.25" customHeight="1" thickTop="1" x14ac:dyDescent="0.3">
      <c r="B28" s="148"/>
      <c r="C28" s="148"/>
      <c r="D28" s="148"/>
      <c r="E28" s="148"/>
      <c r="F28" s="148"/>
      <c r="G28" s="176"/>
      <c r="H28" s="177"/>
      <c r="I28" s="177"/>
      <c r="J28" s="177"/>
      <c r="K28" s="177"/>
      <c r="L28" s="177"/>
      <c r="M28" s="177"/>
      <c r="N28" s="177"/>
      <c r="O28" s="177"/>
      <c r="P28" s="177"/>
      <c r="Q28" s="178"/>
    </row>
    <row r="29" spans="2:18" ht="14.25" customHeight="1" x14ac:dyDescent="0.3">
      <c r="B29" s="416" t="s">
        <v>205</v>
      </c>
      <c r="C29" s="416"/>
      <c r="D29" s="416"/>
      <c r="E29" s="416"/>
      <c r="F29" s="417"/>
      <c r="G29" s="418" t="s">
        <v>206</v>
      </c>
      <c r="H29" s="419"/>
      <c r="I29" s="420"/>
      <c r="J29" s="420"/>
      <c r="K29" s="327" t="s">
        <v>207</v>
      </c>
      <c r="L29" s="421"/>
      <c r="M29" s="421"/>
      <c r="N29" s="161"/>
      <c r="O29" s="154" t="s">
        <v>208</v>
      </c>
      <c r="P29" s="327"/>
      <c r="Q29" s="179"/>
    </row>
    <row r="30" spans="2:18" ht="14.25" customHeight="1" x14ac:dyDescent="0.3">
      <c r="B30" s="416"/>
      <c r="C30" s="416"/>
      <c r="D30" s="416"/>
      <c r="E30" s="416"/>
      <c r="F30" s="417"/>
      <c r="G30" s="418" t="s">
        <v>209</v>
      </c>
      <c r="H30" s="419"/>
      <c r="I30" s="419"/>
      <c r="J30" s="420"/>
      <c r="K30" s="420"/>
      <c r="L30" s="420"/>
      <c r="M30" s="420"/>
      <c r="N30" s="420"/>
      <c r="O30" s="420"/>
      <c r="P30" s="420"/>
      <c r="Q30" s="180"/>
    </row>
    <row r="31" spans="2:18" ht="14.25" customHeight="1" x14ac:dyDescent="0.3">
      <c r="B31" s="416"/>
      <c r="C31" s="416"/>
      <c r="D31" s="416"/>
      <c r="E31" s="416"/>
      <c r="F31" s="417"/>
      <c r="G31" s="326" t="s">
        <v>210</v>
      </c>
      <c r="H31" s="181"/>
      <c r="I31" s="325" t="s">
        <v>211</v>
      </c>
      <c r="J31" s="409" t="s">
        <v>212</v>
      </c>
      <c r="K31" s="409"/>
      <c r="L31" s="409"/>
      <c r="M31" s="422"/>
      <c r="N31" s="422"/>
      <c r="O31" s="422"/>
      <c r="P31" s="422"/>
      <c r="Q31" s="180"/>
    </row>
    <row r="32" spans="2:18" ht="5.25" customHeight="1" thickBot="1" x14ac:dyDescent="0.35">
      <c r="B32" s="148"/>
      <c r="C32" s="148"/>
      <c r="D32" s="148"/>
      <c r="E32" s="148"/>
      <c r="F32" s="148"/>
      <c r="G32" s="182"/>
      <c r="H32" s="183"/>
      <c r="I32" s="183"/>
      <c r="J32" s="183"/>
      <c r="K32" s="183"/>
      <c r="L32" s="183"/>
      <c r="M32" s="183"/>
      <c r="N32" s="183"/>
      <c r="O32" s="183"/>
      <c r="P32" s="183"/>
      <c r="Q32" s="184"/>
    </row>
    <row r="33" spans="2:25" ht="13.5" thickTop="1" x14ac:dyDescent="0.3">
      <c r="B33" s="148"/>
      <c r="C33" s="148"/>
      <c r="D33" s="148"/>
      <c r="E33" s="148"/>
      <c r="F33" s="148"/>
      <c r="G33" s="148"/>
      <c r="H33" s="148"/>
      <c r="I33" s="148"/>
      <c r="J33" s="148"/>
      <c r="K33" s="148"/>
      <c r="L33" s="148"/>
      <c r="M33" s="148"/>
      <c r="N33" s="148"/>
      <c r="O33" s="148"/>
      <c r="P33" s="148"/>
      <c r="Q33" s="148"/>
    </row>
    <row r="34" spans="2:25" x14ac:dyDescent="0.3">
      <c r="U34" s="154"/>
      <c r="V34" s="154"/>
      <c r="W34" s="154"/>
      <c r="X34" s="154"/>
      <c r="Y34" s="154"/>
    </row>
    <row r="35" spans="2:25" x14ac:dyDescent="0.3">
      <c r="U35" s="154"/>
      <c r="V35" s="154"/>
      <c r="W35" s="154"/>
      <c r="X35" s="154"/>
      <c r="Y35" s="154"/>
    </row>
    <row r="36" spans="2:25" x14ac:dyDescent="0.3">
      <c r="U36" s="154"/>
      <c r="V36" s="154"/>
      <c r="W36" s="154"/>
      <c r="X36" s="154"/>
      <c r="Y36" s="154"/>
    </row>
    <row r="37" spans="2:25" ht="13.5" customHeight="1" x14ac:dyDescent="0.3">
      <c r="U37" s="154"/>
      <c r="V37" s="154"/>
      <c r="W37" s="154"/>
      <c r="X37" s="154"/>
      <c r="Y37" s="154"/>
    </row>
    <row r="38" spans="2:25" ht="16.5" customHeight="1" x14ac:dyDescent="0.3">
      <c r="U38" s="154"/>
      <c r="V38" s="154"/>
      <c r="W38" s="154"/>
      <c r="X38" s="154"/>
      <c r="Y38" s="154"/>
    </row>
    <row r="39" spans="2:25" x14ac:dyDescent="0.3">
      <c r="U39" s="413"/>
      <c r="V39" s="413"/>
      <c r="W39" s="413"/>
      <c r="X39" s="413"/>
      <c r="Y39" s="413"/>
    </row>
    <row r="40" spans="2:25" x14ac:dyDescent="0.3">
      <c r="U40" s="413"/>
      <c r="V40" s="413"/>
      <c r="W40" s="413"/>
      <c r="X40" s="413"/>
      <c r="Y40" s="413"/>
    </row>
    <row r="41" spans="2:25" x14ac:dyDescent="0.3">
      <c r="U41" s="413"/>
      <c r="V41" s="413"/>
      <c r="W41" s="413"/>
      <c r="X41" s="413"/>
      <c r="Y41" s="413"/>
    </row>
    <row r="42" spans="2:25" x14ac:dyDescent="0.3">
      <c r="U42" s="154"/>
      <c r="V42" s="154"/>
      <c r="W42" s="154"/>
      <c r="X42" s="154"/>
      <c r="Y42" s="154"/>
    </row>
    <row r="43" spans="2:25" x14ac:dyDescent="0.3">
      <c r="U43" s="154"/>
      <c r="V43" s="154"/>
      <c r="W43" s="154"/>
      <c r="X43" s="154"/>
      <c r="Y43" s="154"/>
    </row>
    <row r="44" spans="2:25" x14ac:dyDescent="0.3">
      <c r="U44" s="154"/>
      <c r="V44" s="154"/>
      <c r="W44" s="154"/>
      <c r="X44" s="154"/>
      <c r="Y44" s="154"/>
    </row>
    <row r="45" spans="2:25" x14ac:dyDescent="0.3">
      <c r="U45" s="154"/>
      <c r="V45" s="154"/>
      <c r="W45" s="154"/>
      <c r="X45" s="154"/>
      <c r="Y45" s="154"/>
    </row>
  </sheetData>
  <mergeCells count="36">
    <mergeCell ref="F1:L1"/>
    <mergeCell ref="O1:P1"/>
    <mergeCell ref="T11:Y11"/>
    <mergeCell ref="E13:Q13"/>
    <mergeCell ref="E14:Q14"/>
    <mergeCell ref="B2:J2"/>
    <mergeCell ref="C3:Q3"/>
    <mergeCell ref="E5:Q5"/>
    <mergeCell ref="E6:Q6"/>
    <mergeCell ref="B8:Q8"/>
    <mergeCell ref="T5:Z5"/>
    <mergeCell ref="T8:X8"/>
    <mergeCell ref="C21:C24"/>
    <mergeCell ref="F22:Q22"/>
    <mergeCell ref="F23:Q23"/>
    <mergeCell ref="D9:Q9"/>
    <mergeCell ref="D10:Q10"/>
    <mergeCell ref="D11:Q11"/>
    <mergeCell ref="E15:Q15"/>
    <mergeCell ref="E16:Q16"/>
    <mergeCell ref="U16:Z16"/>
    <mergeCell ref="E18:Q18"/>
    <mergeCell ref="E19:Q19"/>
    <mergeCell ref="U39:Y39"/>
    <mergeCell ref="U41:Y41"/>
    <mergeCell ref="E26:Q26"/>
    <mergeCell ref="B29:F31"/>
    <mergeCell ref="G29:H29"/>
    <mergeCell ref="I29:J29"/>
    <mergeCell ref="L29:M29"/>
    <mergeCell ref="G30:I30"/>
    <mergeCell ref="J30:P30"/>
    <mergeCell ref="J31:L31"/>
    <mergeCell ref="M31:P31"/>
    <mergeCell ref="U40:Y40"/>
    <mergeCell ref="B21:B24"/>
  </mergeCells>
  <pageMargins left="0.7" right="0.7" top="0.75" bottom="0.75" header="0.3" footer="0.3"/>
  <pageSetup scale="91" orientation="landscape"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3FD00-1BA0-411C-8D3A-322C96E42829}">
  <sheetPr>
    <pageSetUpPr fitToPage="1"/>
  </sheetPr>
  <dimension ref="A1:D39"/>
  <sheetViews>
    <sheetView zoomScaleNormal="100" workbookViewId="0">
      <selection activeCell="A5" sqref="A5:B5"/>
    </sheetView>
  </sheetViews>
  <sheetFormatPr defaultRowHeight="14.5" x14ac:dyDescent="0.35"/>
  <cols>
    <col min="1" max="3" width="44.54296875" customWidth="1"/>
    <col min="4" max="4" width="7.90625" customWidth="1"/>
    <col min="5" max="6" width="9.08984375" customWidth="1"/>
  </cols>
  <sheetData>
    <row r="1" spans="1:4" ht="20.149999999999999" customHeight="1" x14ac:dyDescent="0.35">
      <c r="A1" s="73" t="str">
        <f>+'Section A'!A1</f>
        <v xml:space="preserve">STATE OF ILLINOIS </v>
      </c>
      <c r="B1" s="71" t="str">
        <f>+'Section A'!B1</f>
        <v>UNIFORM GRANT BUDGET TEMPLATE</v>
      </c>
      <c r="C1" s="72" t="str">
        <f>+'Section A'!E1</f>
        <v>Commerce &amp; Economic Opportunity</v>
      </c>
      <c r="D1" s="79" t="s">
        <v>213</v>
      </c>
    </row>
    <row r="2" spans="1:4" ht="39.9" customHeight="1" x14ac:dyDescent="0.35">
      <c r="A2" s="314" t="str">
        <f>"Organization Name: "&amp;'Section A'!B2</f>
        <v xml:space="preserve">Organization Name: </v>
      </c>
      <c r="B2" s="73" t="str">
        <f>"NOFO # "&amp;'Section A'!F2</f>
        <v>NOFO # 3460-2902</v>
      </c>
      <c r="C2" s="73" t="str">
        <f>"Fiscal Year "&amp;'Section A'!F3</f>
        <v>Fiscal Year 2025</v>
      </c>
    </row>
    <row r="3" spans="1:4" ht="20.149999999999999" customHeight="1" x14ac:dyDescent="0.35">
      <c r="A3" s="447" t="s">
        <v>214</v>
      </c>
      <c r="B3" s="448"/>
      <c r="C3" s="78" t="str">
        <f>"Grant Number: "&amp;'Section A'!F4</f>
        <v xml:space="preserve">Grant Number: </v>
      </c>
    </row>
    <row r="4" spans="1:4" ht="20.149999999999999" customHeight="1" x14ac:dyDescent="0.35">
      <c r="A4" s="75" t="s">
        <v>76</v>
      </c>
      <c r="B4" s="76"/>
      <c r="C4" s="77" t="s">
        <v>77</v>
      </c>
    </row>
    <row r="5" spans="1:4" ht="15" customHeight="1" x14ac:dyDescent="0.35">
      <c r="A5" s="449" t="s">
        <v>215</v>
      </c>
      <c r="B5" s="450"/>
      <c r="C5" s="91"/>
    </row>
    <row r="6" spans="1:4" ht="15" customHeight="1" x14ac:dyDescent="0.35">
      <c r="A6" s="453" t="s">
        <v>216</v>
      </c>
      <c r="B6" s="454"/>
      <c r="C6" s="215">
        <v>0</v>
      </c>
    </row>
    <row r="7" spans="1:4" ht="15" customHeight="1" x14ac:dyDescent="0.35">
      <c r="A7" s="453" t="s">
        <v>217</v>
      </c>
      <c r="B7" s="454"/>
      <c r="C7" s="215">
        <v>0</v>
      </c>
    </row>
    <row r="8" spans="1:4" ht="15" customHeight="1" x14ac:dyDescent="0.35">
      <c r="A8" s="455" t="s">
        <v>218</v>
      </c>
      <c r="B8" s="456"/>
      <c r="C8" s="215">
        <v>0</v>
      </c>
    </row>
    <row r="9" spans="1:4" ht="20.149999999999999" customHeight="1" thickBot="1" x14ac:dyDescent="0.4">
      <c r="A9" s="451" t="s">
        <v>219</v>
      </c>
      <c r="B9" s="452"/>
      <c r="C9" s="92">
        <f>(C6+C7+C8)</f>
        <v>0</v>
      </c>
    </row>
    <row r="10" spans="1:4" ht="20.149999999999999" customHeight="1" thickBot="1" x14ac:dyDescent="0.4">
      <c r="A10" s="353" t="s">
        <v>220</v>
      </c>
      <c r="B10" s="355"/>
      <c r="C10" s="357"/>
      <c r="D10" s="79" t="s">
        <v>221</v>
      </c>
    </row>
    <row r="11" spans="1:4" ht="28.5" customHeight="1" x14ac:dyDescent="0.35">
      <c r="A11" s="75" t="s">
        <v>80</v>
      </c>
      <c r="B11" s="75" t="s">
        <v>81</v>
      </c>
      <c r="C11" s="77" t="s">
        <v>82</v>
      </c>
    </row>
    <row r="12" spans="1:4" ht="16.5" customHeight="1" x14ac:dyDescent="0.35">
      <c r="A12" s="65" t="s">
        <v>83</v>
      </c>
      <c r="B12" s="315">
        <v>200.43</v>
      </c>
      <c r="C12" s="67">
        <f>Personnel!G34</f>
        <v>0</v>
      </c>
    </row>
    <row r="13" spans="1:4" ht="16.5" customHeight="1" x14ac:dyDescent="0.35">
      <c r="A13" s="65" t="s">
        <v>84</v>
      </c>
      <c r="B13" s="313">
        <v>200.43100000000001</v>
      </c>
      <c r="C13" s="67">
        <f>'Fringe Benefits'!G34</f>
        <v>0</v>
      </c>
    </row>
    <row r="14" spans="1:4" ht="16.5" customHeight="1" x14ac:dyDescent="0.35">
      <c r="A14" s="65" t="s">
        <v>85</v>
      </c>
      <c r="B14" s="313">
        <v>200.47399999999999</v>
      </c>
      <c r="C14" s="67">
        <f>Travel!G34</f>
        <v>0</v>
      </c>
    </row>
    <row r="15" spans="1:4" ht="16.5" customHeight="1" x14ac:dyDescent="0.35">
      <c r="A15" s="65" t="s">
        <v>86</v>
      </c>
      <c r="B15" s="313">
        <v>200.43899999999999</v>
      </c>
      <c r="C15" s="67">
        <f>'Equipment '!D25</f>
        <v>0</v>
      </c>
    </row>
    <row r="16" spans="1:4" ht="16.5" customHeight="1" x14ac:dyDescent="0.35">
      <c r="A16" s="65" t="s">
        <v>87</v>
      </c>
      <c r="B16" s="313">
        <v>200.94</v>
      </c>
      <c r="C16" s="67">
        <f>Supplies!D25</f>
        <v>0</v>
      </c>
    </row>
    <row r="17" spans="1:3" ht="16.5" customHeight="1" x14ac:dyDescent="0.35">
      <c r="A17" s="65" t="s">
        <v>88</v>
      </c>
      <c r="B17" s="313" t="s">
        <v>89</v>
      </c>
      <c r="C17" s="67">
        <f>'Contractual Services'!C25</f>
        <v>0</v>
      </c>
    </row>
    <row r="18" spans="1:3" ht="16.5" customHeight="1" x14ac:dyDescent="0.35">
      <c r="A18" s="65" t="s">
        <v>90</v>
      </c>
      <c r="B18" s="313">
        <v>200.459</v>
      </c>
      <c r="C18" s="67">
        <f>Consultant!G21+Consultant!G44</f>
        <v>0</v>
      </c>
    </row>
    <row r="19" spans="1:3" ht="16.5" hidden="1" customHeight="1" x14ac:dyDescent="0.35">
      <c r="A19" s="273" t="s">
        <v>91</v>
      </c>
      <c r="B19" s="316"/>
      <c r="C19" s="274">
        <f>+'Construction '!C10</f>
        <v>0</v>
      </c>
    </row>
    <row r="20" spans="1:3" ht="16.5" customHeight="1" x14ac:dyDescent="0.35">
      <c r="A20" s="65" t="s">
        <v>92</v>
      </c>
      <c r="B20" s="313">
        <v>200.465</v>
      </c>
      <c r="C20" s="67">
        <f>'Occupancy '!F24</f>
        <v>0</v>
      </c>
    </row>
    <row r="21" spans="1:3" ht="16.5" customHeight="1" x14ac:dyDescent="0.35">
      <c r="A21" s="65" t="s">
        <v>93</v>
      </c>
      <c r="B21" s="313">
        <v>200.87</v>
      </c>
      <c r="C21" s="67">
        <f>'R &amp; D '!C17</f>
        <v>0</v>
      </c>
    </row>
    <row r="22" spans="1:3" ht="16.5" customHeight="1" x14ac:dyDescent="0.35">
      <c r="A22" s="65" t="s">
        <v>94</v>
      </c>
      <c r="B22" s="313"/>
      <c r="C22" s="67">
        <f>'Telecommunications '!F22</f>
        <v>0</v>
      </c>
    </row>
    <row r="23" spans="1:3" ht="16.5" customHeight="1" x14ac:dyDescent="0.35">
      <c r="A23" s="65" t="s">
        <v>95</v>
      </c>
      <c r="B23" s="313">
        <v>200.47200000000001</v>
      </c>
      <c r="C23" s="67">
        <f>'Training &amp; Education'!F20</f>
        <v>0</v>
      </c>
    </row>
    <row r="24" spans="1:3" ht="16.5" customHeight="1" x14ac:dyDescent="0.35">
      <c r="A24" s="65" t="s">
        <v>96</v>
      </c>
      <c r="B24" s="313" t="s">
        <v>97</v>
      </c>
      <c r="C24" s="67">
        <f>'Direct Administrative '!G22</f>
        <v>0</v>
      </c>
    </row>
    <row r="25" spans="1:3" ht="16.5" customHeight="1" x14ac:dyDescent="0.35">
      <c r="A25" s="65" t="s">
        <v>98</v>
      </c>
      <c r="B25" s="313"/>
      <c r="C25" s="67">
        <f>'Miscellaneous (other) Costs '!F22</f>
        <v>0</v>
      </c>
    </row>
    <row r="26" spans="1:3" ht="16.5" customHeight="1" x14ac:dyDescent="0.35">
      <c r="A26" s="66" t="s">
        <v>99</v>
      </c>
      <c r="B26" s="313"/>
      <c r="C26" s="67">
        <f>'Direct Training'!F31</f>
        <v>0</v>
      </c>
    </row>
    <row r="27" spans="1:3" ht="16.5" customHeight="1" x14ac:dyDescent="0.35">
      <c r="A27" s="66" t="s">
        <v>100</v>
      </c>
      <c r="B27" s="313"/>
      <c r="C27" s="67">
        <f>'Work-Based'!F31</f>
        <v>0</v>
      </c>
    </row>
    <row r="28" spans="1:3" ht="16.5" customHeight="1" x14ac:dyDescent="0.35">
      <c r="A28" s="66" t="s">
        <v>101</v>
      </c>
      <c r="B28" s="313"/>
      <c r="C28" s="67">
        <f>'Other Program'!F21</f>
        <v>0</v>
      </c>
    </row>
    <row r="29" spans="1:3" ht="16.5" customHeight="1" x14ac:dyDescent="0.35">
      <c r="A29" s="66" t="s">
        <v>102</v>
      </c>
      <c r="B29" s="313"/>
      <c r="C29" s="67">
        <f>'Barrier Reduction'!F21</f>
        <v>0</v>
      </c>
    </row>
    <row r="30" spans="1:3" ht="16.5" customHeight="1" x14ac:dyDescent="0.35">
      <c r="A30" s="65" t="s">
        <v>103</v>
      </c>
      <c r="B30" s="317">
        <v>200.41300000000001</v>
      </c>
      <c r="C30" s="67">
        <f>SUM(C12:C29)</f>
        <v>0</v>
      </c>
    </row>
    <row r="31" spans="1:3" ht="16.5" customHeight="1" x14ac:dyDescent="0.35">
      <c r="A31" s="89" t="s">
        <v>104</v>
      </c>
      <c r="B31" s="90">
        <v>200.41399999999999</v>
      </c>
      <c r="C31" s="67">
        <f>+'Indirect Costs '!D11</f>
        <v>0</v>
      </c>
    </row>
    <row r="32" spans="1:3" ht="34.5" customHeight="1" x14ac:dyDescent="0.35">
      <c r="A32" s="445" t="s">
        <v>222</v>
      </c>
      <c r="B32" s="446"/>
      <c r="C32" s="68"/>
    </row>
    <row r="33" spans="1:3" ht="22.5" customHeight="1" x14ac:dyDescent="0.35">
      <c r="A33" s="70" t="s">
        <v>223</v>
      </c>
      <c r="B33" s="69"/>
      <c r="C33" s="74">
        <f>(C30+C31)</f>
        <v>0</v>
      </c>
    </row>
    <row r="34" spans="1:3" ht="17.399999999999999" customHeight="1" x14ac:dyDescent="0.35"/>
    <row r="35" spans="1:3" ht="17.399999999999999" customHeight="1" x14ac:dyDescent="0.35"/>
    <row r="36" spans="1:3" ht="17.399999999999999" customHeight="1" x14ac:dyDescent="0.35"/>
    <row r="38" spans="1:3" ht="15" customHeight="1" x14ac:dyDescent="0.35"/>
    <row r="39" spans="1:3" ht="22.5" customHeight="1" x14ac:dyDescent="0.35"/>
  </sheetData>
  <sheetProtection password="CB02" sheet="1" objects="1" scenarios="1"/>
  <mergeCells count="8">
    <mergeCell ref="A32:B32"/>
    <mergeCell ref="A3:B3"/>
    <mergeCell ref="A10:C10"/>
    <mergeCell ref="A5:B5"/>
    <mergeCell ref="A9:B9"/>
    <mergeCell ref="A7:B7"/>
    <mergeCell ref="A8:B8"/>
    <mergeCell ref="A6:B6"/>
  </mergeCells>
  <pageMargins left="0.25" right="0.25" top="0.25" bottom="0.25" header="0.3" footer="0.3"/>
  <pageSetup fitToHeight="0"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84F48-C907-4AC6-87A5-0CC128896D9D}">
  <sheetPr>
    <pageSetUpPr fitToPage="1"/>
  </sheetPr>
  <dimension ref="A1:I27"/>
  <sheetViews>
    <sheetView zoomScaleNormal="100" workbookViewId="0">
      <selection activeCell="D3" sqref="D3:F3"/>
    </sheetView>
  </sheetViews>
  <sheetFormatPr defaultRowHeight="14.5" x14ac:dyDescent="0.35"/>
  <cols>
    <col min="1" max="9" width="14.36328125" customWidth="1"/>
  </cols>
  <sheetData>
    <row r="1" spans="1:9" ht="39.75" customHeight="1" thickTop="1" thickBot="1" x14ac:dyDescent="0.4">
      <c r="A1" s="457" t="s">
        <v>224</v>
      </c>
      <c r="B1" s="458"/>
      <c r="C1" s="459"/>
      <c r="D1" s="457" t="s">
        <v>225</v>
      </c>
      <c r="E1" s="458"/>
      <c r="F1" s="459"/>
      <c r="G1" s="460" t="str">
        <f>"AGENCY: "&amp;'Section B'!C1</f>
        <v>AGENCY: Commerce &amp; Economic Opportunity</v>
      </c>
      <c r="H1" s="461"/>
      <c r="I1" s="462"/>
    </row>
    <row r="2" spans="1:9" s="239" customFormat="1" ht="33" customHeight="1" thickTop="1" thickBot="1" x14ac:dyDescent="0.4">
      <c r="A2" s="460" t="str">
        <f>"Organization Name: "&amp;'Section A'!B2</f>
        <v xml:space="preserve">Organization Name: </v>
      </c>
      <c r="B2" s="461"/>
      <c r="C2" s="461"/>
      <c r="D2" s="468" t="str">
        <f>"CSFA Description: "&amp;'Section A'!D3</f>
        <v>CSFA Description: Clean Energy Career Pathway Program</v>
      </c>
      <c r="E2" s="469"/>
      <c r="F2" s="470"/>
      <c r="G2" s="460" t="str">
        <f>"NOFO # "&amp;'Section A'!F2</f>
        <v>NOFO # 3460-2902</v>
      </c>
      <c r="H2" s="461"/>
      <c r="I2" s="462"/>
    </row>
    <row r="3" spans="1:9" ht="16.5" customHeight="1" thickTop="1" thickBot="1" x14ac:dyDescent="0.4">
      <c r="A3" s="463" t="str">
        <f>"CSFA #: "&amp;'Section A'!B3</f>
        <v>CSFA #: 420-30-3460</v>
      </c>
      <c r="B3" s="464"/>
      <c r="C3" s="464"/>
      <c r="D3" s="465" t="str">
        <f>"UEI# "&amp;'Section A'!D2</f>
        <v xml:space="preserve">UEI# </v>
      </c>
      <c r="E3" s="466"/>
      <c r="F3" s="467"/>
      <c r="G3" s="460" t="str">
        <f>"Fiscal Year(s): "&amp;'Section A'!F3</f>
        <v>Fiscal Year(s): 2025</v>
      </c>
      <c r="H3" s="461"/>
      <c r="I3" s="462"/>
    </row>
    <row r="4" spans="1:9" ht="15" thickTop="1" x14ac:dyDescent="0.35"/>
    <row r="5" spans="1:9" x14ac:dyDescent="0.35">
      <c r="A5" s="53" t="s">
        <v>226</v>
      </c>
      <c r="B5" s="52"/>
    </row>
    <row r="6" spans="1:9" ht="36" customHeight="1" x14ac:dyDescent="0.35">
      <c r="A6" s="472" t="s">
        <v>227</v>
      </c>
      <c r="B6" s="472"/>
      <c r="C6" s="472"/>
      <c r="D6" s="472"/>
      <c r="E6" s="472"/>
      <c r="F6" s="472"/>
      <c r="G6" s="472"/>
      <c r="H6" s="472"/>
      <c r="I6" s="472"/>
    </row>
    <row r="7" spans="1:9" x14ac:dyDescent="0.35">
      <c r="A7" s="9"/>
      <c r="B7" s="10"/>
      <c r="C7" s="10"/>
      <c r="D7" s="10"/>
      <c r="E7" s="10"/>
      <c r="F7" s="10"/>
      <c r="G7" s="10"/>
      <c r="H7" s="10"/>
      <c r="I7" s="10"/>
    </row>
    <row r="8" spans="1:9" x14ac:dyDescent="0.35">
      <c r="A8" s="9"/>
      <c r="B8" s="10"/>
      <c r="C8" s="10"/>
      <c r="D8" s="10"/>
      <c r="E8" s="10"/>
      <c r="F8" s="10"/>
      <c r="G8" s="10"/>
      <c r="H8" s="10"/>
      <c r="I8" s="10"/>
    </row>
    <row r="9" spans="1:9" x14ac:dyDescent="0.35">
      <c r="A9" s="9"/>
      <c r="B9" s="10"/>
      <c r="C9" s="10"/>
      <c r="D9" s="10"/>
      <c r="E9" s="10"/>
      <c r="F9" s="10"/>
      <c r="G9" s="10"/>
      <c r="H9" s="10"/>
      <c r="I9" s="10"/>
    </row>
    <row r="10" spans="1:9" x14ac:dyDescent="0.35">
      <c r="A10" s="473"/>
      <c r="B10" s="473"/>
      <c r="C10" s="473"/>
      <c r="D10" s="10"/>
      <c r="E10" s="473"/>
      <c r="F10" s="473"/>
      <c r="G10" s="473"/>
      <c r="H10" s="10"/>
      <c r="I10" s="10"/>
    </row>
    <row r="11" spans="1:9" x14ac:dyDescent="0.35">
      <c r="A11" s="9" t="s">
        <v>228</v>
      </c>
      <c r="B11" s="10"/>
      <c r="C11" s="10"/>
      <c r="D11" s="10"/>
      <c r="E11" s="9" t="s">
        <v>228</v>
      </c>
      <c r="F11" s="10"/>
      <c r="G11" s="10"/>
      <c r="H11" s="10"/>
      <c r="I11" s="10"/>
    </row>
    <row r="12" spans="1:9" x14ac:dyDescent="0.35">
      <c r="A12" s="9"/>
      <c r="B12" s="10"/>
      <c r="C12" s="10"/>
      <c r="D12" s="10"/>
      <c r="E12" s="9"/>
      <c r="F12" s="10"/>
      <c r="G12" s="10"/>
      <c r="H12" s="10"/>
      <c r="I12" s="10"/>
    </row>
    <row r="13" spans="1:9" x14ac:dyDescent="0.35">
      <c r="A13" s="474"/>
      <c r="B13" s="474"/>
      <c r="C13" s="474"/>
      <c r="D13" s="10"/>
      <c r="E13" s="474"/>
      <c r="F13" s="474"/>
      <c r="G13" s="474"/>
      <c r="H13" s="10"/>
      <c r="I13" s="10"/>
    </row>
    <row r="14" spans="1:9" x14ac:dyDescent="0.35">
      <c r="A14" s="9" t="s">
        <v>229</v>
      </c>
      <c r="B14" s="10"/>
      <c r="C14" s="10"/>
      <c r="D14" s="10"/>
      <c r="E14" s="9" t="s">
        <v>229</v>
      </c>
      <c r="F14" s="10"/>
      <c r="G14" s="10"/>
      <c r="H14" s="10"/>
      <c r="I14" s="10"/>
    </row>
    <row r="15" spans="1:9" x14ac:dyDescent="0.35">
      <c r="A15" s="9"/>
      <c r="B15" s="10"/>
      <c r="C15" s="10"/>
      <c r="D15" s="10"/>
      <c r="E15" s="9"/>
      <c r="F15" s="10"/>
      <c r="G15" s="10"/>
      <c r="H15" s="10"/>
      <c r="I15" s="10"/>
    </row>
    <row r="16" spans="1:9" x14ac:dyDescent="0.35">
      <c r="A16" s="473"/>
      <c r="B16" s="473"/>
      <c r="C16" s="473"/>
      <c r="D16" s="10"/>
      <c r="E16" s="473"/>
      <c r="F16" s="473"/>
      <c r="G16" s="473"/>
      <c r="H16" s="10"/>
      <c r="I16" s="10"/>
    </row>
    <row r="17" spans="1:9" x14ac:dyDescent="0.35">
      <c r="A17" s="9" t="s">
        <v>230</v>
      </c>
      <c r="B17" s="10"/>
      <c r="C17" s="10"/>
      <c r="D17" s="10"/>
      <c r="E17" s="9" t="s">
        <v>230</v>
      </c>
      <c r="F17" s="10"/>
      <c r="G17" s="10"/>
      <c r="H17" s="10"/>
      <c r="I17" s="10"/>
    </row>
    <row r="18" spans="1:9" x14ac:dyDescent="0.35">
      <c r="A18" s="9"/>
      <c r="B18" s="10"/>
      <c r="C18" s="10"/>
      <c r="D18" s="10"/>
      <c r="E18" s="9"/>
      <c r="F18" s="10"/>
      <c r="G18" s="10"/>
      <c r="H18" s="10"/>
      <c r="I18" s="10"/>
    </row>
    <row r="19" spans="1:9" x14ac:dyDescent="0.35">
      <c r="A19" s="473"/>
      <c r="B19" s="473"/>
      <c r="C19" s="473"/>
      <c r="D19" s="10"/>
      <c r="E19" s="473"/>
      <c r="F19" s="473"/>
      <c r="G19" s="473"/>
      <c r="H19" s="10"/>
      <c r="I19" s="10"/>
    </row>
    <row r="20" spans="1:9" x14ac:dyDescent="0.35">
      <c r="A20" s="9" t="s">
        <v>231</v>
      </c>
      <c r="B20" s="10"/>
      <c r="C20" s="10"/>
      <c r="D20" s="10"/>
      <c r="E20" s="9" t="s">
        <v>231</v>
      </c>
      <c r="F20" s="10"/>
      <c r="G20" s="10"/>
      <c r="H20" s="10"/>
      <c r="I20" s="10"/>
    </row>
    <row r="21" spans="1:9" x14ac:dyDescent="0.35">
      <c r="A21" s="9" t="s">
        <v>232</v>
      </c>
      <c r="B21" s="10"/>
      <c r="C21" s="10"/>
      <c r="D21" s="10"/>
      <c r="E21" s="9" t="s">
        <v>233</v>
      </c>
      <c r="F21" s="10"/>
      <c r="G21" s="10"/>
      <c r="H21" s="10"/>
      <c r="I21" s="10"/>
    </row>
    <row r="22" spans="1:9" ht="28.5" customHeight="1" x14ac:dyDescent="0.35">
      <c r="A22" s="473"/>
      <c r="B22" s="473"/>
      <c r="C22" s="473"/>
      <c r="D22" s="10"/>
      <c r="E22" s="473"/>
      <c r="F22" s="473"/>
      <c r="G22" s="473"/>
      <c r="H22" s="10"/>
      <c r="I22" s="10"/>
    </row>
    <row r="23" spans="1:9" x14ac:dyDescent="0.35">
      <c r="A23" s="9" t="s">
        <v>234</v>
      </c>
      <c r="B23" s="10"/>
      <c r="C23" s="10"/>
      <c r="D23" s="10"/>
      <c r="E23" s="9" t="s">
        <v>234</v>
      </c>
      <c r="F23" s="10"/>
      <c r="G23" s="10"/>
      <c r="H23" s="10"/>
      <c r="I23" s="10"/>
    </row>
    <row r="24" spans="1:9" x14ac:dyDescent="0.35">
      <c r="A24" s="10"/>
      <c r="B24" s="10"/>
      <c r="C24" s="10"/>
      <c r="D24" s="10"/>
      <c r="E24" s="10"/>
      <c r="F24" s="10"/>
      <c r="G24" s="10"/>
      <c r="H24" s="10"/>
      <c r="I24" s="10"/>
    </row>
    <row r="27" spans="1:9" ht="42.75" customHeight="1" x14ac:dyDescent="0.35">
      <c r="A27" s="471" t="s">
        <v>235</v>
      </c>
      <c r="B27" s="471"/>
      <c r="C27" s="471"/>
      <c r="D27" s="471"/>
      <c r="E27" s="471"/>
      <c r="F27" s="471"/>
      <c r="G27" s="471"/>
    </row>
  </sheetData>
  <mergeCells count="21">
    <mergeCell ref="A27:G27"/>
    <mergeCell ref="A6:I6"/>
    <mergeCell ref="A19:C19"/>
    <mergeCell ref="E19:G19"/>
    <mergeCell ref="A22:C22"/>
    <mergeCell ref="E22:G22"/>
    <mergeCell ref="A16:C16"/>
    <mergeCell ref="E16:G16"/>
    <mergeCell ref="A10:C10"/>
    <mergeCell ref="E10:G10"/>
    <mergeCell ref="E13:G13"/>
    <mergeCell ref="A13:C13"/>
    <mergeCell ref="A1:C1"/>
    <mergeCell ref="G1:I1"/>
    <mergeCell ref="G2:I2"/>
    <mergeCell ref="G3:I3"/>
    <mergeCell ref="D1:F1"/>
    <mergeCell ref="A3:C3"/>
    <mergeCell ref="D3:F3"/>
    <mergeCell ref="A2:C2"/>
    <mergeCell ref="D2:F2"/>
  </mergeCells>
  <printOptions horizontalCentered="1"/>
  <pageMargins left="0.25" right="0.25" top="0.25" bottom="0.25" header="0.3" footer="0.3"/>
  <pageSetup fitToHeight="0"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BC2E9-1E3F-489D-87F4-310C79ACF0B2}">
  <dimension ref="A1:G10"/>
  <sheetViews>
    <sheetView workbookViewId="0">
      <selection sqref="A1:BF10"/>
    </sheetView>
  </sheetViews>
  <sheetFormatPr defaultRowHeight="14.5" x14ac:dyDescent="0.35"/>
  <sheetData>
    <row r="1" spans="1:7" x14ac:dyDescent="0.35">
      <c r="A1" s="475"/>
      <c r="B1" s="475"/>
      <c r="C1" s="475"/>
      <c r="D1" s="475"/>
      <c r="E1" s="475"/>
      <c r="F1" s="475"/>
      <c r="G1" s="475"/>
    </row>
    <row r="2" spans="1:7" x14ac:dyDescent="0.35">
      <c r="A2" s="476"/>
      <c r="B2" s="476"/>
      <c r="C2" s="476"/>
      <c r="D2" s="476"/>
      <c r="E2" s="476"/>
      <c r="F2" s="476"/>
      <c r="G2" s="476"/>
    </row>
    <row r="3" spans="1:7" x14ac:dyDescent="0.35">
      <c r="A3" s="2"/>
      <c r="B3" s="1"/>
    </row>
    <row r="4" spans="1:7" x14ac:dyDescent="0.35">
      <c r="A4" s="4"/>
      <c r="B4" s="1"/>
      <c r="C4" s="1"/>
      <c r="D4" s="1"/>
      <c r="E4" s="1"/>
      <c r="F4" s="1"/>
      <c r="G4" s="1"/>
    </row>
    <row r="5" spans="1:7" x14ac:dyDescent="0.35">
      <c r="A5" s="4"/>
      <c r="B5" s="1"/>
    </row>
    <row r="6" spans="1:7" x14ac:dyDescent="0.35">
      <c r="A6" s="4"/>
      <c r="B6" s="1"/>
    </row>
    <row r="7" spans="1:7" x14ac:dyDescent="0.35">
      <c r="A7" s="5"/>
      <c r="B7" s="1"/>
    </row>
    <row r="8" spans="1:7" x14ac:dyDescent="0.35">
      <c r="A8" s="5"/>
      <c r="B8" s="1"/>
    </row>
    <row r="9" spans="1:7" x14ac:dyDescent="0.35">
      <c r="A9" s="5"/>
      <c r="B9" s="3"/>
    </row>
    <row r="10" spans="1:7" x14ac:dyDescent="0.35">
      <c r="B10" s="3"/>
    </row>
  </sheetData>
  <mergeCells count="2">
    <mergeCell ref="A1:G1"/>
    <mergeCell ref="A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D129B-D3FD-45FF-9D85-A1BBC4BCC633}">
  <sheetPr>
    <pageSetUpPr fitToPage="1"/>
  </sheetPr>
  <dimension ref="A1:R45"/>
  <sheetViews>
    <sheetView zoomScale="130" zoomScaleNormal="130" workbookViewId="0">
      <selection activeCell="A7" sqref="A7"/>
    </sheetView>
  </sheetViews>
  <sheetFormatPr defaultRowHeight="14.5" x14ac:dyDescent="0.35"/>
  <cols>
    <col min="1" max="1" width="35.36328125" customWidth="1"/>
    <col min="2" max="2" width="25" customWidth="1"/>
    <col min="3" max="6" width="12.54296875" customWidth="1"/>
    <col min="7" max="7" width="15.36328125" customWidth="1"/>
    <col min="8" max="8" width="2.36328125" customWidth="1"/>
  </cols>
  <sheetData>
    <row r="1" spans="1:15" ht="25.5" customHeight="1" x14ac:dyDescent="0.35">
      <c r="A1" s="480" t="s">
        <v>236</v>
      </c>
      <c r="B1" s="480"/>
      <c r="C1" s="480"/>
      <c r="D1" s="480"/>
      <c r="E1" s="480"/>
      <c r="F1" s="480"/>
      <c r="G1" s="8">
        <f>+'Section A'!B2</f>
        <v>0</v>
      </c>
      <c r="H1" s="55"/>
      <c r="I1" s="55"/>
      <c r="J1" s="55"/>
      <c r="K1" s="55"/>
      <c r="L1" s="55"/>
      <c r="M1" s="55"/>
      <c r="N1" s="55"/>
      <c r="O1" s="55"/>
    </row>
    <row r="2" spans="1:15" ht="67.5" customHeight="1" x14ac:dyDescent="0.35">
      <c r="A2" s="481" t="s">
        <v>237</v>
      </c>
      <c r="B2" s="481"/>
      <c r="C2" s="481"/>
      <c r="D2" s="481"/>
      <c r="E2" s="481"/>
      <c r="F2" s="481"/>
      <c r="G2" s="481"/>
      <c r="H2" s="15"/>
      <c r="I2" s="15"/>
      <c r="J2" s="8"/>
    </row>
    <row r="3" spans="1:15" ht="30" customHeight="1" x14ac:dyDescent="0.35">
      <c r="A3" s="481" t="s">
        <v>238</v>
      </c>
      <c r="B3" s="481"/>
      <c r="C3" s="481"/>
      <c r="D3" s="481"/>
      <c r="E3" s="481"/>
      <c r="F3" s="481"/>
      <c r="G3" s="481"/>
      <c r="H3" s="15"/>
      <c r="I3" s="15"/>
      <c r="J3" s="8"/>
    </row>
    <row r="4" spans="1:15" ht="6.75" customHeight="1" x14ac:dyDescent="0.35">
      <c r="A4" s="15"/>
      <c r="B4" s="15"/>
      <c r="C4" s="15"/>
      <c r="D4" s="15"/>
      <c r="E4" s="15"/>
      <c r="F4" s="15"/>
      <c r="G4" s="15"/>
      <c r="H4" s="15"/>
      <c r="I4" s="15"/>
      <c r="J4" s="8"/>
    </row>
    <row r="5" spans="1:15" ht="6.75" customHeight="1" x14ac:dyDescent="0.35">
      <c r="A5" s="13"/>
      <c r="B5" s="13"/>
      <c r="C5" s="13"/>
      <c r="D5" s="13"/>
      <c r="E5" s="13"/>
      <c r="F5" s="13"/>
      <c r="G5" s="12"/>
      <c r="H5" s="13"/>
      <c r="I5" s="11"/>
    </row>
    <row r="6" spans="1:15" ht="23.5" x14ac:dyDescent="0.35">
      <c r="A6" s="225" t="s">
        <v>239</v>
      </c>
      <c r="B6" s="225" t="s">
        <v>240</v>
      </c>
      <c r="C6" s="14" t="s">
        <v>241</v>
      </c>
      <c r="D6" s="14" t="s">
        <v>242</v>
      </c>
      <c r="E6" s="225" t="s">
        <v>243</v>
      </c>
      <c r="F6" s="225" t="s">
        <v>244</v>
      </c>
      <c r="G6" s="225" t="s">
        <v>245</v>
      </c>
      <c r="H6" s="13"/>
      <c r="I6" s="142" t="s">
        <v>246</v>
      </c>
    </row>
    <row r="7" spans="1:15" s="117" customFormat="1" x14ac:dyDescent="0.35">
      <c r="A7" s="334"/>
      <c r="B7" s="334"/>
      <c r="C7" s="94"/>
      <c r="D7" s="185"/>
      <c r="E7" s="95"/>
      <c r="F7" s="185"/>
      <c r="G7" s="203">
        <f>ROUND(C7*E7*F7,0)</f>
        <v>0</v>
      </c>
      <c r="H7" s="93"/>
      <c r="I7" s="116"/>
    </row>
    <row r="8" spans="1:15" s="117" customFormat="1" x14ac:dyDescent="0.35">
      <c r="A8" s="334"/>
      <c r="B8" s="334"/>
      <c r="C8" s="94"/>
      <c r="D8" s="185"/>
      <c r="E8" s="95"/>
      <c r="F8" s="185"/>
      <c r="G8" s="203">
        <f t="shared" ref="G8:G15" si="0">ROUND(C8*E8*F8,0)</f>
        <v>0</v>
      </c>
      <c r="H8" s="93"/>
      <c r="I8" s="116"/>
    </row>
    <row r="9" spans="1:15" s="117" customFormat="1" x14ac:dyDescent="0.35">
      <c r="A9" s="334"/>
      <c r="B9" s="334"/>
      <c r="C9" s="94"/>
      <c r="D9" s="185"/>
      <c r="E9" s="95"/>
      <c r="F9" s="185"/>
      <c r="G9" s="203">
        <f t="shared" si="0"/>
        <v>0</v>
      </c>
      <c r="H9" s="93"/>
      <c r="I9" s="116"/>
    </row>
    <row r="10" spans="1:15" s="117" customFormat="1" x14ac:dyDescent="0.35">
      <c r="A10" s="334"/>
      <c r="B10" s="334"/>
      <c r="C10" s="94"/>
      <c r="D10" s="185"/>
      <c r="E10" s="95"/>
      <c r="F10" s="185"/>
      <c r="G10" s="203">
        <f t="shared" si="0"/>
        <v>0</v>
      </c>
      <c r="H10" s="93"/>
      <c r="I10" s="116"/>
    </row>
    <row r="11" spans="1:15" s="117" customFormat="1" x14ac:dyDescent="0.35">
      <c r="A11" s="334"/>
      <c r="B11" s="334"/>
      <c r="C11" s="94"/>
      <c r="D11" s="185"/>
      <c r="E11" s="95"/>
      <c r="F11" s="185"/>
      <c r="G11" s="203">
        <f t="shared" si="0"/>
        <v>0</v>
      </c>
      <c r="H11" s="93"/>
      <c r="I11" s="116"/>
    </row>
    <row r="12" spans="1:15" s="117" customFormat="1" x14ac:dyDescent="0.35">
      <c r="A12" s="334"/>
      <c r="B12" s="334"/>
      <c r="C12" s="94"/>
      <c r="D12" s="185"/>
      <c r="E12" s="95"/>
      <c r="F12" s="185"/>
      <c r="G12" s="203">
        <f t="shared" si="0"/>
        <v>0</v>
      </c>
      <c r="H12" s="93"/>
      <c r="I12" s="116"/>
    </row>
    <row r="13" spans="1:15" s="117" customFormat="1" x14ac:dyDescent="0.35">
      <c r="A13" s="334"/>
      <c r="B13" s="334"/>
      <c r="C13" s="94"/>
      <c r="D13" s="185"/>
      <c r="E13" s="95"/>
      <c r="F13" s="185"/>
      <c r="G13" s="203">
        <f t="shared" si="0"/>
        <v>0</v>
      </c>
      <c r="H13" s="93"/>
      <c r="I13" s="116"/>
    </row>
    <row r="14" spans="1:15" s="117" customFormat="1" x14ac:dyDescent="0.35">
      <c r="A14" s="334"/>
      <c r="B14" s="334"/>
      <c r="C14" s="94"/>
      <c r="D14" s="185"/>
      <c r="E14" s="95"/>
      <c r="F14" s="185"/>
      <c r="G14" s="203">
        <f t="shared" si="0"/>
        <v>0</v>
      </c>
      <c r="H14" s="118"/>
      <c r="I14" s="119"/>
    </row>
    <row r="15" spans="1:15" s="117" customFormat="1" x14ac:dyDescent="0.35">
      <c r="A15" s="334"/>
      <c r="B15" s="334"/>
      <c r="C15" s="94"/>
      <c r="D15" s="185"/>
      <c r="E15" s="95"/>
      <c r="F15" s="185"/>
      <c r="G15" s="203">
        <f t="shared" si="0"/>
        <v>0</v>
      </c>
      <c r="H15" s="118"/>
      <c r="I15" s="120"/>
    </row>
    <row r="16" spans="1:15" s="117" customFormat="1" x14ac:dyDescent="0.35">
      <c r="A16" s="334"/>
      <c r="B16" s="334"/>
      <c r="C16" s="94"/>
      <c r="D16" s="185"/>
      <c r="E16" s="95"/>
      <c r="F16" s="185"/>
      <c r="G16" s="203">
        <f t="shared" ref="G16:G27" si="1">ROUND(C16*E16*F16,0)</f>
        <v>0</v>
      </c>
      <c r="H16" s="118"/>
      <c r="I16" s="120"/>
      <c r="K16" s="104"/>
    </row>
    <row r="17" spans="1:11" s="117" customFormat="1" x14ac:dyDescent="0.35">
      <c r="A17" s="187"/>
      <c r="B17" s="187"/>
      <c r="C17" s="97"/>
      <c r="D17" s="220"/>
      <c r="E17" s="98"/>
      <c r="F17" s="220"/>
      <c r="G17" s="203">
        <f t="shared" si="1"/>
        <v>0</v>
      </c>
      <c r="H17" s="121"/>
      <c r="I17" s="122"/>
    </row>
    <row r="18" spans="1:11" s="117" customFormat="1" x14ac:dyDescent="0.35">
      <c r="A18" s="334"/>
      <c r="B18" s="334"/>
      <c r="C18" s="94"/>
      <c r="D18" s="185"/>
      <c r="E18" s="95"/>
      <c r="F18" s="185"/>
      <c r="G18" s="203">
        <f t="shared" si="1"/>
        <v>0</v>
      </c>
      <c r="H18" s="93"/>
      <c r="I18" s="116"/>
    </row>
    <row r="19" spans="1:11" s="117" customFormat="1" x14ac:dyDescent="0.35">
      <c r="A19" s="334"/>
      <c r="B19" s="334"/>
      <c r="C19" s="94"/>
      <c r="D19" s="185"/>
      <c r="E19" s="95"/>
      <c r="F19" s="185"/>
      <c r="G19" s="203">
        <f t="shared" si="1"/>
        <v>0</v>
      </c>
      <c r="H19" s="93"/>
      <c r="I19" s="116"/>
    </row>
    <row r="20" spans="1:11" s="117" customFormat="1" x14ac:dyDescent="0.35">
      <c r="A20" s="334"/>
      <c r="B20" s="334"/>
      <c r="C20" s="94"/>
      <c r="D20" s="185"/>
      <c r="E20" s="95"/>
      <c r="F20" s="185"/>
      <c r="G20" s="203">
        <f t="shared" si="1"/>
        <v>0</v>
      </c>
      <c r="H20" s="93"/>
      <c r="I20" s="116"/>
    </row>
    <row r="21" spans="1:11" s="117" customFormat="1" x14ac:dyDescent="0.35">
      <c r="A21" s="334"/>
      <c r="B21" s="334"/>
      <c r="C21" s="94"/>
      <c r="D21" s="185"/>
      <c r="E21" s="95"/>
      <c r="F21" s="185"/>
      <c r="G21" s="203">
        <f t="shared" si="1"/>
        <v>0</v>
      </c>
      <c r="H21" s="93"/>
      <c r="I21" s="116"/>
    </row>
    <row r="22" spans="1:11" s="117" customFormat="1" x14ac:dyDescent="0.35">
      <c r="A22" s="334"/>
      <c r="B22" s="334"/>
      <c r="C22" s="94"/>
      <c r="D22" s="185"/>
      <c r="E22" s="95"/>
      <c r="F22" s="185"/>
      <c r="G22" s="203">
        <f t="shared" si="1"/>
        <v>0</v>
      </c>
      <c r="H22" s="93"/>
      <c r="I22" s="116"/>
    </row>
    <row r="23" spans="1:11" s="117" customFormat="1" x14ac:dyDescent="0.35">
      <c r="A23" s="334"/>
      <c r="B23" s="334"/>
      <c r="C23" s="94"/>
      <c r="D23" s="185"/>
      <c r="E23" s="95"/>
      <c r="F23" s="185"/>
      <c r="G23" s="203">
        <f t="shared" si="1"/>
        <v>0</v>
      </c>
      <c r="H23" s="93"/>
      <c r="I23" s="116"/>
    </row>
    <row r="24" spans="1:11" s="117" customFormat="1" x14ac:dyDescent="0.35">
      <c r="A24" s="334"/>
      <c r="B24" s="334"/>
      <c r="C24" s="94"/>
      <c r="D24" s="185"/>
      <c r="E24" s="95"/>
      <c r="F24" s="185"/>
      <c r="G24" s="203">
        <f t="shared" si="1"/>
        <v>0</v>
      </c>
      <c r="H24" s="93"/>
      <c r="I24" s="116"/>
    </row>
    <row r="25" spans="1:11" s="117" customFormat="1" x14ac:dyDescent="0.35">
      <c r="A25" s="334"/>
      <c r="B25" s="334"/>
      <c r="C25" s="94"/>
      <c r="D25" s="185"/>
      <c r="E25" s="95"/>
      <c r="F25" s="185"/>
      <c r="G25" s="203">
        <f t="shared" si="1"/>
        <v>0</v>
      </c>
      <c r="H25" s="118"/>
      <c r="I25" s="119"/>
    </row>
    <row r="26" spans="1:11" s="117" customFormat="1" x14ac:dyDescent="0.35">
      <c r="A26" s="334"/>
      <c r="B26" s="334"/>
      <c r="C26" s="94"/>
      <c r="D26" s="185"/>
      <c r="E26" s="95"/>
      <c r="F26" s="185"/>
      <c r="G26" s="203">
        <f t="shared" si="1"/>
        <v>0</v>
      </c>
      <c r="H26" s="118"/>
      <c r="I26" s="120"/>
    </row>
    <row r="27" spans="1:11" s="117" customFormat="1" x14ac:dyDescent="0.35">
      <c r="A27" s="334"/>
      <c r="B27" s="334"/>
      <c r="C27" s="94"/>
      <c r="D27" s="185"/>
      <c r="E27" s="95"/>
      <c r="F27" s="185"/>
      <c r="G27" s="309">
        <f t="shared" si="1"/>
        <v>0</v>
      </c>
      <c r="H27" s="118"/>
      <c r="I27" s="120"/>
      <c r="K27" s="104"/>
    </row>
    <row r="28" spans="1:11" s="117" customFormat="1" x14ac:dyDescent="0.35">
      <c r="A28" s="187"/>
      <c r="B28" s="187"/>
      <c r="C28" s="97"/>
      <c r="D28" s="220"/>
      <c r="E28" s="98"/>
      <c r="F28" s="278" t="s">
        <v>247</v>
      </c>
      <c r="G28" s="279">
        <f>SUM(G7:G27)</f>
        <v>0</v>
      </c>
      <c r="H28" s="121"/>
      <c r="I28" s="122"/>
    </row>
    <row r="29" spans="1:11" s="117" customFormat="1" x14ac:dyDescent="0.35">
      <c r="A29" s="187"/>
      <c r="B29" s="187"/>
      <c r="C29" s="97"/>
      <c r="D29" s="220"/>
      <c r="E29" s="98"/>
      <c r="F29" s="220"/>
      <c r="G29" s="99"/>
      <c r="H29" s="121"/>
      <c r="I29" s="122"/>
    </row>
    <row r="30" spans="1:11" s="117" customFormat="1" x14ac:dyDescent="0.35">
      <c r="A30" s="187"/>
      <c r="B30" s="187"/>
      <c r="C30" s="94"/>
      <c r="D30" s="185"/>
      <c r="E30" s="95"/>
      <c r="F30" s="185"/>
      <c r="G30" s="82">
        <f>ROUND(C30*E30*F30,0)</f>
        <v>0</v>
      </c>
      <c r="H30" s="121"/>
      <c r="I30" s="122"/>
    </row>
    <row r="31" spans="1:11" s="117" customFormat="1" x14ac:dyDescent="0.35">
      <c r="A31" s="201"/>
      <c r="B31" s="218"/>
      <c r="C31" s="94"/>
      <c r="D31" s="185"/>
      <c r="E31" s="95"/>
      <c r="F31" s="185"/>
      <c r="G31" s="82">
        <f>ROUND(C31*E31*F31,0)</f>
        <v>0</v>
      </c>
      <c r="H31" s="104"/>
    </row>
    <row r="32" spans="1:11" s="117" customFormat="1" x14ac:dyDescent="0.35">
      <c r="A32" s="187"/>
      <c r="B32" s="187"/>
      <c r="C32" s="94"/>
      <c r="D32" s="185"/>
      <c r="E32" s="95"/>
      <c r="F32" s="185"/>
      <c r="G32" s="82">
        <f>ROUND(C32*E32*F32,0)</f>
        <v>0</v>
      </c>
      <c r="H32" s="121"/>
      <c r="I32" s="122"/>
    </row>
    <row r="33" spans="1:18" s="117" customFormat="1" x14ac:dyDescent="0.35">
      <c r="A33" s="201"/>
      <c r="B33" s="218"/>
      <c r="C33" s="94"/>
      <c r="D33" s="185"/>
      <c r="E33" s="95"/>
      <c r="F33" s="185"/>
      <c r="G33" s="305">
        <f>ROUND(C33*E33*F33,0)</f>
        <v>0</v>
      </c>
      <c r="H33" s="104"/>
    </row>
    <row r="34" spans="1:18" x14ac:dyDescent="0.35">
      <c r="A34" s="8"/>
      <c r="B34" s="8"/>
      <c r="C34" s="8"/>
      <c r="D34" s="8"/>
      <c r="E34" s="8"/>
      <c r="F34" s="278" t="s">
        <v>248</v>
      </c>
      <c r="G34" s="279">
        <f>SUM(G29:G33)</f>
        <v>0</v>
      </c>
      <c r="H34" s="8"/>
      <c r="K34" s="8"/>
      <c r="L34" s="8"/>
    </row>
    <row r="35" spans="1:18" x14ac:dyDescent="0.35">
      <c r="A35" s="8"/>
      <c r="B35" s="8"/>
      <c r="C35" s="8"/>
      <c r="D35" s="8"/>
      <c r="E35" s="8"/>
      <c r="F35" s="8"/>
      <c r="G35" s="19"/>
      <c r="H35" s="8"/>
      <c r="K35" s="8"/>
      <c r="L35" s="8"/>
    </row>
    <row r="36" spans="1:18" x14ac:dyDescent="0.35">
      <c r="A36" s="8"/>
      <c r="B36" s="8"/>
      <c r="C36" s="8"/>
      <c r="D36" s="8"/>
      <c r="E36" s="336"/>
      <c r="F36" s="336" t="s">
        <v>249</v>
      </c>
      <c r="G36" s="82">
        <f>+G34+G28</f>
        <v>0</v>
      </c>
      <c r="H36" s="8"/>
      <c r="I36" s="142" t="s">
        <v>250</v>
      </c>
    </row>
    <row r="37" spans="1:18" s="117" customFormat="1" x14ac:dyDescent="0.35">
      <c r="A37" s="104"/>
      <c r="B37" s="104"/>
      <c r="C37" s="105"/>
      <c r="D37" s="106"/>
      <c r="E37" s="107"/>
      <c r="F37" s="106"/>
      <c r="G37" s="105"/>
      <c r="H37" s="104"/>
    </row>
    <row r="38" spans="1:18" s="117" customFormat="1" x14ac:dyDescent="0.35">
      <c r="A38" s="109" t="s">
        <v>251</v>
      </c>
      <c r="B38" s="110"/>
      <c r="C38" s="110"/>
      <c r="D38" s="110"/>
      <c r="E38" s="110"/>
      <c r="F38" s="110"/>
      <c r="G38" s="111"/>
      <c r="H38" s="104"/>
      <c r="I38" s="143" t="s">
        <v>252</v>
      </c>
    </row>
    <row r="39" spans="1:18" s="117" customFormat="1" ht="45" customHeight="1" x14ac:dyDescent="0.35">
      <c r="A39" s="477"/>
      <c r="B39" s="478"/>
      <c r="C39" s="478"/>
      <c r="D39" s="478"/>
      <c r="E39" s="478"/>
      <c r="F39" s="478"/>
      <c r="G39" s="479"/>
      <c r="H39" s="104"/>
      <c r="I39" s="482" t="s">
        <v>253</v>
      </c>
      <c r="J39" s="482"/>
      <c r="K39" s="482"/>
      <c r="L39" s="482"/>
      <c r="M39" s="482"/>
      <c r="N39" s="482"/>
      <c r="O39" s="482"/>
      <c r="P39" s="482"/>
      <c r="Q39" s="482"/>
      <c r="R39" s="482"/>
    </row>
    <row r="40" spans="1:18" x14ac:dyDescent="0.35">
      <c r="A40" s="8"/>
      <c r="B40" s="8"/>
      <c r="C40" s="8"/>
      <c r="D40" s="8"/>
      <c r="E40" s="8"/>
      <c r="F40" s="8"/>
      <c r="G40" s="8"/>
      <c r="H40" s="8"/>
      <c r="K40" s="8"/>
      <c r="L40" s="8"/>
    </row>
    <row r="41" spans="1:18" s="117" customFormat="1" x14ac:dyDescent="0.35">
      <c r="A41" s="109" t="s">
        <v>254</v>
      </c>
      <c r="B41" s="113"/>
      <c r="C41" s="114"/>
      <c r="D41" s="114"/>
      <c r="E41" s="114"/>
      <c r="F41" s="114"/>
      <c r="G41" s="115"/>
      <c r="H41" s="104"/>
      <c r="I41" s="143" t="s">
        <v>252</v>
      </c>
      <c r="K41" s="104"/>
      <c r="L41" s="104"/>
    </row>
    <row r="42" spans="1:18" s="117" customFormat="1" ht="45" customHeight="1" x14ac:dyDescent="0.35">
      <c r="A42" s="477"/>
      <c r="B42" s="478"/>
      <c r="C42" s="478"/>
      <c r="D42" s="478"/>
      <c r="E42" s="478"/>
      <c r="F42" s="478"/>
      <c r="G42" s="479"/>
      <c r="H42" s="104"/>
      <c r="I42" s="482" t="s">
        <v>253</v>
      </c>
      <c r="J42" s="482"/>
      <c r="K42" s="482"/>
      <c r="L42" s="482"/>
      <c r="M42" s="482"/>
      <c r="N42" s="482"/>
      <c r="O42" s="482"/>
      <c r="P42" s="482"/>
      <c r="Q42" s="482"/>
      <c r="R42" s="482"/>
    </row>
    <row r="43" spans="1:18" x14ac:dyDescent="0.35">
      <c r="A43" s="8"/>
      <c r="B43" s="8"/>
      <c r="C43" s="8"/>
      <c r="D43" s="8"/>
      <c r="E43" s="8"/>
      <c r="F43" s="8"/>
      <c r="G43" s="8"/>
      <c r="H43" s="8"/>
    </row>
    <row r="44" spans="1:18" ht="13.5" customHeight="1" x14ac:dyDescent="0.35">
      <c r="A44" s="8"/>
      <c r="B44" s="8"/>
      <c r="C44" s="8"/>
      <c r="D44" s="8"/>
      <c r="E44" s="336"/>
      <c r="F44" s="336"/>
      <c r="G44" s="18"/>
      <c r="H44" s="8"/>
    </row>
    <row r="45" spans="1:18" x14ac:dyDescent="0.35">
      <c r="A45" s="8"/>
      <c r="B45" s="8"/>
      <c r="C45" s="8"/>
      <c r="D45" s="8"/>
      <c r="E45" s="8"/>
      <c r="F45" s="8"/>
      <c r="G45" s="8"/>
      <c r="H45" s="8"/>
    </row>
  </sheetData>
  <sheetProtection password="CB02" sheet="1" formatCells="0" formatRows="0" insertRows="0" deleteRows="0" sort="0"/>
  <mergeCells count="7">
    <mergeCell ref="A39:G39"/>
    <mergeCell ref="A42:G42"/>
    <mergeCell ref="A1:F1"/>
    <mergeCell ref="A2:G2"/>
    <mergeCell ref="I42:R42"/>
    <mergeCell ref="I39:R39"/>
    <mergeCell ref="A3:G3"/>
  </mergeCells>
  <printOptions horizontalCentered="1"/>
  <pageMargins left="0.25" right="0.25" top="0.25" bottom="0.25" header="0.3" footer="0.3"/>
  <pageSetup fitToHeight="0"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2C6DE-6AA7-42A3-A1FA-0B362B4292A6}">
  <sheetPr>
    <pageSetUpPr fitToPage="1"/>
  </sheetPr>
  <dimension ref="A1:R228"/>
  <sheetViews>
    <sheetView zoomScaleNormal="100" workbookViewId="0">
      <selection activeCell="A6" sqref="A6:B6"/>
    </sheetView>
  </sheetViews>
  <sheetFormatPr defaultRowHeight="14.5" x14ac:dyDescent="0.35"/>
  <cols>
    <col min="1" max="1" width="47" customWidth="1"/>
    <col min="2" max="2" width="2.6328125" customWidth="1"/>
    <col min="3" max="3" width="14" customWidth="1"/>
    <col min="4" max="4" width="13.453125" customWidth="1"/>
    <col min="5" max="6" width="15.90625" customWidth="1"/>
    <col min="7" max="7" width="18.54296875" customWidth="1"/>
    <col min="8" max="8" width="3.36328125" customWidth="1"/>
    <col min="18" max="18" width="8.6328125" customWidth="1"/>
  </cols>
  <sheetData>
    <row r="1" spans="1:16" ht="26.25" customHeight="1" x14ac:dyDescent="0.35">
      <c r="A1" s="480" t="s">
        <v>236</v>
      </c>
      <c r="B1" s="480"/>
      <c r="C1" s="480"/>
      <c r="D1" s="480"/>
      <c r="E1" s="480"/>
      <c r="F1" s="480"/>
      <c r="G1" s="8">
        <f>+'Section A'!B2</f>
        <v>0</v>
      </c>
      <c r="H1" s="8"/>
      <c r="I1" s="8"/>
    </row>
    <row r="2" spans="1:16" ht="61.5" customHeight="1" x14ac:dyDescent="0.35">
      <c r="A2" s="485" t="s">
        <v>255</v>
      </c>
      <c r="B2" s="485"/>
      <c r="C2" s="485"/>
      <c r="D2" s="485"/>
      <c r="E2" s="485"/>
      <c r="F2" s="485"/>
      <c r="G2" s="485"/>
      <c r="H2" s="16"/>
      <c r="I2" s="16"/>
    </row>
    <row r="3" spans="1:16" ht="45" customHeight="1" x14ac:dyDescent="0.35">
      <c r="A3" s="488" t="s">
        <v>256</v>
      </c>
      <c r="B3" s="488"/>
      <c r="C3" s="488"/>
      <c r="D3" s="488"/>
      <c r="E3" s="488"/>
      <c r="F3" s="488"/>
      <c r="G3" s="488"/>
      <c r="H3" s="16"/>
      <c r="I3" s="16"/>
    </row>
    <row r="4" spans="1:16" x14ac:dyDescent="0.35">
      <c r="A4" s="16"/>
      <c r="B4" s="16"/>
      <c r="C4" s="16"/>
      <c r="D4" s="16"/>
      <c r="E4" s="16"/>
      <c r="F4" s="16"/>
      <c r="G4" s="16"/>
      <c r="H4" s="16"/>
      <c r="I4" s="16"/>
    </row>
    <row r="5" spans="1:16" x14ac:dyDescent="0.35">
      <c r="A5" s="486" t="s">
        <v>239</v>
      </c>
      <c r="B5" s="486"/>
      <c r="C5" s="487" t="s">
        <v>240</v>
      </c>
      <c r="D5" s="487"/>
      <c r="E5" s="17" t="s">
        <v>257</v>
      </c>
      <c r="F5" s="17" t="s">
        <v>258</v>
      </c>
      <c r="G5" s="331" t="s">
        <v>259</v>
      </c>
      <c r="H5" s="13"/>
      <c r="I5" s="13"/>
      <c r="J5" s="8"/>
      <c r="K5" s="8"/>
      <c r="L5" s="8"/>
      <c r="M5" s="8"/>
      <c r="N5" s="8"/>
      <c r="O5" s="8"/>
      <c r="P5" s="8"/>
    </row>
    <row r="6" spans="1:16" s="117" customFormat="1" x14ac:dyDescent="0.35">
      <c r="A6" s="484"/>
      <c r="B6" s="484"/>
      <c r="C6" s="484"/>
      <c r="D6" s="484"/>
      <c r="E6" s="94"/>
      <c r="F6" s="124"/>
      <c r="G6" s="82">
        <f>ROUND(E6*F6,0)</f>
        <v>0</v>
      </c>
      <c r="H6" s="93"/>
      <c r="I6" s="93"/>
      <c r="J6" s="104"/>
      <c r="K6" s="104"/>
      <c r="L6" s="104"/>
      <c r="M6" s="104"/>
      <c r="N6" s="104"/>
      <c r="O6" s="104"/>
      <c r="P6" s="104"/>
    </row>
    <row r="7" spans="1:16" s="117" customFormat="1" x14ac:dyDescent="0.35">
      <c r="A7" s="483"/>
      <c r="B7" s="483"/>
      <c r="C7" s="483"/>
      <c r="D7" s="483"/>
      <c r="E7" s="94"/>
      <c r="F7" s="124"/>
      <c r="G7" s="82">
        <f t="shared" ref="G7:G16" si="0">ROUND(E7*F7,0)</f>
        <v>0</v>
      </c>
      <c r="H7" s="93"/>
      <c r="I7" s="93"/>
      <c r="J7" s="104"/>
      <c r="K7" s="104"/>
      <c r="L7" s="104"/>
      <c r="M7" s="104"/>
      <c r="N7" s="104"/>
      <c r="O7" s="104"/>
      <c r="P7" s="104"/>
    </row>
    <row r="8" spans="1:16" s="117" customFormat="1" x14ac:dyDescent="0.35">
      <c r="A8" s="483"/>
      <c r="B8" s="483"/>
      <c r="C8" s="483"/>
      <c r="D8" s="483"/>
      <c r="E8" s="94"/>
      <c r="F8" s="124"/>
      <c r="G8" s="82">
        <f t="shared" si="0"/>
        <v>0</v>
      </c>
      <c r="H8" s="93"/>
      <c r="I8" s="93"/>
      <c r="J8" s="104"/>
      <c r="K8" s="104"/>
      <c r="L8" s="104"/>
      <c r="M8" s="104"/>
      <c r="N8" s="104"/>
      <c r="O8" s="104"/>
      <c r="P8" s="104"/>
    </row>
    <row r="9" spans="1:16" s="117" customFormat="1" x14ac:dyDescent="0.35">
      <c r="A9" s="483"/>
      <c r="B9" s="483"/>
      <c r="C9" s="483"/>
      <c r="D9" s="483"/>
      <c r="E9" s="94"/>
      <c r="F9" s="124"/>
      <c r="G9" s="82">
        <f t="shared" si="0"/>
        <v>0</v>
      </c>
      <c r="H9" s="93"/>
      <c r="I9" s="93"/>
      <c r="J9" s="104"/>
      <c r="K9" s="104"/>
      <c r="L9" s="104"/>
      <c r="M9" s="104"/>
      <c r="N9" s="104"/>
      <c r="O9" s="104"/>
      <c r="P9" s="104"/>
    </row>
    <row r="10" spans="1:16" s="117" customFormat="1" x14ac:dyDescent="0.35">
      <c r="A10" s="483"/>
      <c r="B10" s="483"/>
      <c r="C10" s="483"/>
      <c r="D10" s="483"/>
      <c r="E10" s="94"/>
      <c r="F10" s="124"/>
      <c r="G10" s="82">
        <f t="shared" si="0"/>
        <v>0</v>
      </c>
      <c r="H10" s="93"/>
      <c r="I10" s="93"/>
      <c r="J10" s="104"/>
      <c r="K10" s="104"/>
      <c r="L10" s="104"/>
      <c r="M10" s="104"/>
      <c r="N10" s="104"/>
      <c r="O10" s="104"/>
      <c r="P10" s="104"/>
    </row>
    <row r="11" spans="1:16" s="117" customFormat="1" x14ac:dyDescent="0.35">
      <c r="A11" s="483"/>
      <c r="B11" s="483"/>
      <c r="C11" s="483"/>
      <c r="D11" s="483"/>
      <c r="E11" s="94"/>
      <c r="F11" s="124"/>
      <c r="G11" s="82">
        <f t="shared" si="0"/>
        <v>0</v>
      </c>
      <c r="H11" s="93"/>
      <c r="I11" s="93"/>
      <c r="J11" s="104"/>
      <c r="K11" s="104"/>
      <c r="L11" s="104"/>
      <c r="M11" s="104"/>
      <c r="N11" s="104"/>
      <c r="O11" s="104"/>
      <c r="P11" s="104"/>
    </row>
    <row r="12" spans="1:16" s="117" customFormat="1" x14ac:dyDescent="0.35">
      <c r="A12" s="483"/>
      <c r="B12" s="483"/>
      <c r="C12" s="483"/>
      <c r="D12" s="483"/>
      <c r="E12" s="94"/>
      <c r="F12" s="124"/>
      <c r="G12" s="82">
        <f t="shared" si="0"/>
        <v>0</v>
      </c>
      <c r="H12" s="93"/>
      <c r="I12" s="93"/>
      <c r="J12" s="104"/>
      <c r="K12" s="104"/>
      <c r="L12" s="104"/>
      <c r="M12" s="104"/>
      <c r="N12" s="104"/>
      <c r="O12" s="104"/>
      <c r="P12" s="104"/>
    </row>
    <row r="13" spans="1:16" s="117" customFormat="1" x14ac:dyDescent="0.35">
      <c r="A13" s="483"/>
      <c r="B13" s="483"/>
      <c r="C13" s="483"/>
      <c r="D13" s="483"/>
      <c r="E13" s="94"/>
      <c r="F13" s="124"/>
      <c r="G13" s="82">
        <f t="shared" si="0"/>
        <v>0</v>
      </c>
      <c r="H13" s="93"/>
      <c r="I13" s="332"/>
      <c r="J13" s="104"/>
      <c r="K13" s="104"/>
      <c r="L13" s="104"/>
      <c r="M13" s="104"/>
      <c r="N13" s="104"/>
      <c r="O13" s="104"/>
      <c r="P13" s="104"/>
    </row>
    <row r="14" spans="1:16" s="117" customFormat="1" x14ac:dyDescent="0.35">
      <c r="A14" s="483"/>
      <c r="B14" s="483"/>
      <c r="C14" s="483"/>
      <c r="D14" s="483"/>
      <c r="E14" s="94"/>
      <c r="F14" s="124"/>
      <c r="G14" s="82">
        <f t="shared" si="0"/>
        <v>0</v>
      </c>
      <c r="H14" s="93"/>
      <c r="I14" s="125"/>
      <c r="J14" s="104"/>
      <c r="K14" s="104"/>
      <c r="L14" s="104"/>
      <c r="M14" s="104"/>
      <c r="N14" s="104"/>
      <c r="O14" s="104"/>
      <c r="P14" s="104"/>
    </row>
    <row r="15" spans="1:16" s="117" customFormat="1" x14ac:dyDescent="0.35">
      <c r="A15" s="483"/>
      <c r="B15" s="483"/>
      <c r="C15" s="483"/>
      <c r="D15" s="483"/>
      <c r="E15" s="94"/>
      <c r="F15" s="124"/>
      <c r="G15" s="82">
        <f t="shared" si="0"/>
        <v>0</v>
      </c>
      <c r="H15" s="93"/>
      <c r="I15" s="93"/>
      <c r="J15" s="104"/>
      <c r="K15" s="104"/>
      <c r="L15" s="104"/>
      <c r="M15" s="104"/>
      <c r="N15" s="104"/>
      <c r="O15" s="104"/>
      <c r="P15" s="104"/>
    </row>
    <row r="16" spans="1:16" s="117" customFormat="1" x14ac:dyDescent="0.35">
      <c r="A16" s="483"/>
      <c r="B16" s="483"/>
      <c r="C16" s="483"/>
      <c r="D16" s="483"/>
      <c r="E16" s="94"/>
      <c r="F16" s="104"/>
      <c r="G16" s="82">
        <f t="shared" si="0"/>
        <v>0</v>
      </c>
      <c r="H16" s="104"/>
      <c r="I16" s="125"/>
      <c r="J16" s="104"/>
      <c r="K16" s="104"/>
      <c r="L16" s="104"/>
      <c r="M16" s="104"/>
      <c r="N16" s="104"/>
      <c r="O16" s="104"/>
      <c r="P16" s="104"/>
    </row>
    <row r="17" spans="1:16" s="117" customFormat="1" x14ac:dyDescent="0.35">
      <c r="A17" s="483"/>
      <c r="B17" s="483"/>
      <c r="C17" s="483"/>
      <c r="D17" s="483"/>
      <c r="E17" s="94"/>
      <c r="F17" s="124"/>
      <c r="G17" s="82">
        <f t="shared" ref="G17:G26" si="1">ROUND(E17*F17,0)</f>
        <v>0</v>
      </c>
      <c r="H17" s="93"/>
      <c r="I17" s="93"/>
      <c r="J17" s="104"/>
      <c r="K17" s="104"/>
      <c r="L17" s="104"/>
      <c r="M17" s="104"/>
      <c r="N17" s="104"/>
      <c r="O17" s="104"/>
      <c r="P17" s="104"/>
    </row>
    <row r="18" spans="1:16" s="117" customFormat="1" x14ac:dyDescent="0.35">
      <c r="A18" s="483"/>
      <c r="B18" s="483"/>
      <c r="C18" s="483"/>
      <c r="D18" s="483"/>
      <c r="E18" s="94"/>
      <c r="F18" s="124"/>
      <c r="G18" s="82">
        <f t="shared" si="1"/>
        <v>0</v>
      </c>
      <c r="H18" s="93"/>
      <c r="I18" s="93"/>
      <c r="J18" s="104"/>
      <c r="K18" s="104"/>
      <c r="L18" s="104"/>
      <c r="M18" s="104"/>
      <c r="N18" s="104"/>
      <c r="O18" s="104"/>
      <c r="P18" s="104"/>
    </row>
    <row r="19" spans="1:16" s="117" customFormat="1" x14ac:dyDescent="0.35">
      <c r="A19" s="483"/>
      <c r="B19" s="483"/>
      <c r="C19" s="483"/>
      <c r="D19" s="483"/>
      <c r="E19" s="94"/>
      <c r="F19" s="124"/>
      <c r="G19" s="82">
        <f t="shared" si="1"/>
        <v>0</v>
      </c>
      <c r="H19" s="93"/>
      <c r="I19" s="93"/>
      <c r="J19" s="104"/>
      <c r="K19" s="104"/>
      <c r="L19" s="104"/>
      <c r="M19" s="104"/>
      <c r="N19" s="104"/>
      <c r="O19" s="104"/>
      <c r="P19" s="104"/>
    </row>
    <row r="20" spans="1:16" s="117" customFormat="1" x14ac:dyDescent="0.35">
      <c r="A20" s="483"/>
      <c r="B20" s="483"/>
      <c r="C20" s="483"/>
      <c r="D20" s="483"/>
      <c r="E20" s="94"/>
      <c r="F20" s="124"/>
      <c r="G20" s="82">
        <f t="shared" si="1"/>
        <v>0</v>
      </c>
      <c r="H20" s="93"/>
      <c r="I20" s="93"/>
      <c r="J20" s="104"/>
      <c r="K20" s="104"/>
      <c r="L20" s="104"/>
      <c r="M20" s="104"/>
      <c r="N20" s="104"/>
      <c r="O20" s="104"/>
      <c r="P20" s="104"/>
    </row>
    <row r="21" spans="1:16" s="117" customFormat="1" x14ac:dyDescent="0.35">
      <c r="A21" s="483"/>
      <c r="B21" s="483"/>
      <c r="C21" s="483"/>
      <c r="D21" s="483"/>
      <c r="E21" s="94"/>
      <c r="F21" s="124"/>
      <c r="G21" s="82">
        <f t="shared" si="1"/>
        <v>0</v>
      </c>
      <c r="H21" s="93"/>
      <c r="I21" s="93"/>
      <c r="J21" s="104"/>
      <c r="K21" s="104"/>
      <c r="L21" s="104"/>
      <c r="M21" s="104"/>
      <c r="N21" s="104"/>
      <c r="O21" s="104"/>
      <c r="P21" s="104"/>
    </row>
    <row r="22" spans="1:16" s="117" customFormat="1" x14ac:dyDescent="0.35">
      <c r="A22" s="483"/>
      <c r="B22" s="483"/>
      <c r="C22" s="483"/>
      <c r="D22" s="483"/>
      <c r="E22" s="94"/>
      <c r="F22" s="124"/>
      <c r="G22" s="82">
        <f t="shared" si="1"/>
        <v>0</v>
      </c>
      <c r="H22" s="93"/>
      <c r="I22" s="93"/>
      <c r="J22" s="104"/>
      <c r="K22" s="104"/>
      <c r="L22" s="104"/>
      <c r="M22" s="104"/>
      <c r="N22" s="104"/>
      <c r="O22" s="104"/>
      <c r="P22" s="104"/>
    </row>
    <row r="23" spans="1:16" s="117" customFormat="1" x14ac:dyDescent="0.35">
      <c r="A23" s="483"/>
      <c r="B23" s="483"/>
      <c r="C23" s="483"/>
      <c r="D23" s="483"/>
      <c r="E23" s="94"/>
      <c r="F23" s="124"/>
      <c r="G23" s="82">
        <f t="shared" si="1"/>
        <v>0</v>
      </c>
      <c r="H23" s="93"/>
      <c r="I23" s="93"/>
      <c r="J23" s="104"/>
      <c r="K23" s="104"/>
      <c r="L23" s="104"/>
      <c r="M23" s="104"/>
      <c r="N23" s="104"/>
      <c r="O23" s="104"/>
      <c r="P23" s="104"/>
    </row>
    <row r="24" spans="1:16" s="117" customFormat="1" x14ac:dyDescent="0.35">
      <c r="A24" s="483"/>
      <c r="B24" s="483"/>
      <c r="C24" s="483"/>
      <c r="D24" s="483"/>
      <c r="E24" s="94"/>
      <c r="F24" s="124"/>
      <c r="G24" s="82">
        <f t="shared" si="1"/>
        <v>0</v>
      </c>
      <c r="H24" s="93"/>
      <c r="I24" s="332"/>
      <c r="J24" s="104"/>
      <c r="K24" s="104"/>
      <c r="L24" s="104"/>
      <c r="M24" s="104"/>
      <c r="N24" s="104"/>
      <c r="O24" s="104"/>
      <c r="P24" s="104"/>
    </row>
    <row r="25" spans="1:16" s="117" customFormat="1" x14ac:dyDescent="0.35">
      <c r="A25" s="483"/>
      <c r="B25" s="483"/>
      <c r="C25" s="483"/>
      <c r="D25" s="483"/>
      <c r="E25" s="94"/>
      <c r="F25" s="124"/>
      <c r="G25" s="82">
        <f t="shared" si="1"/>
        <v>0</v>
      </c>
      <c r="H25" s="93"/>
      <c r="I25" s="125"/>
      <c r="J25" s="104"/>
      <c r="K25" s="104"/>
      <c r="L25" s="104"/>
      <c r="M25" s="104"/>
      <c r="N25" s="104"/>
      <c r="O25" s="104"/>
      <c r="P25" s="104"/>
    </row>
    <row r="26" spans="1:16" s="117" customFormat="1" x14ac:dyDescent="0.35">
      <c r="A26" s="483"/>
      <c r="B26" s="483"/>
      <c r="C26" s="483"/>
      <c r="D26" s="483"/>
      <c r="E26" s="94"/>
      <c r="F26" s="124"/>
      <c r="G26" s="305">
        <f t="shared" si="1"/>
        <v>0</v>
      </c>
      <c r="H26" s="93"/>
      <c r="I26" s="93"/>
      <c r="J26" s="104"/>
      <c r="K26" s="104"/>
      <c r="L26" s="104"/>
      <c r="M26" s="104"/>
      <c r="N26" s="104"/>
      <c r="O26" s="104"/>
      <c r="P26" s="104"/>
    </row>
    <row r="27" spans="1:16" s="117" customFormat="1" x14ac:dyDescent="0.35">
      <c r="A27" s="483"/>
      <c r="B27" s="483"/>
      <c r="C27" s="483"/>
      <c r="D27" s="483"/>
      <c r="E27" s="104"/>
      <c r="F27" s="278" t="s">
        <v>247</v>
      </c>
      <c r="G27" s="279">
        <f>SUM(G6:G26)</f>
        <v>0</v>
      </c>
      <c r="H27" s="104"/>
      <c r="I27" s="125"/>
      <c r="J27" s="104"/>
      <c r="K27" s="104"/>
      <c r="L27" s="104"/>
      <c r="M27" s="104"/>
      <c r="N27" s="104"/>
      <c r="O27" s="104"/>
      <c r="P27" s="104"/>
    </row>
    <row r="28" spans="1:16" s="117" customFormat="1" x14ac:dyDescent="0.35">
      <c r="A28" s="483"/>
      <c r="B28" s="483"/>
      <c r="C28" s="483"/>
      <c r="D28" s="483"/>
      <c r="E28" s="104"/>
      <c r="F28" s="104"/>
      <c r="G28" s="108"/>
      <c r="H28" s="104"/>
      <c r="I28" s="125"/>
      <c r="J28" s="104"/>
      <c r="K28" s="104"/>
      <c r="L28" s="104"/>
      <c r="M28" s="104"/>
      <c r="N28" s="104"/>
      <c r="O28" s="104"/>
      <c r="P28" s="104"/>
    </row>
    <row r="29" spans="1:16" s="117" customFormat="1" x14ac:dyDescent="0.35">
      <c r="A29" s="483"/>
      <c r="B29" s="483"/>
      <c r="C29" s="483"/>
      <c r="D29" s="483"/>
      <c r="E29" s="94"/>
      <c r="F29" s="124"/>
      <c r="G29" s="82">
        <f>ROUND(E29*F29,0)</f>
        <v>0</v>
      </c>
      <c r="H29" s="104"/>
      <c r="I29" s="125"/>
      <c r="J29" s="104"/>
      <c r="K29" s="104"/>
      <c r="L29" s="104"/>
      <c r="M29" s="104"/>
      <c r="N29" s="104"/>
      <c r="O29" s="104"/>
      <c r="P29" s="104"/>
    </row>
    <row r="30" spans="1:16" s="117" customFormat="1" x14ac:dyDescent="0.35">
      <c r="A30" s="483"/>
      <c r="B30" s="483"/>
      <c r="C30" s="483"/>
      <c r="D30" s="483"/>
      <c r="E30" s="94"/>
      <c r="F30" s="124"/>
      <c r="G30" s="82">
        <f>ROUND(E30*F30,0)</f>
        <v>0</v>
      </c>
      <c r="H30" s="104"/>
      <c r="I30" s="125"/>
      <c r="J30" s="104"/>
      <c r="K30" s="104"/>
      <c r="L30" s="104"/>
      <c r="M30" s="104"/>
      <c r="N30" s="104"/>
      <c r="O30" s="104"/>
      <c r="P30" s="104"/>
    </row>
    <row r="31" spans="1:16" s="117" customFormat="1" x14ac:dyDescent="0.35">
      <c r="A31" s="483"/>
      <c r="B31" s="483"/>
      <c r="C31" s="483"/>
      <c r="D31" s="483"/>
      <c r="E31" s="94"/>
      <c r="F31" s="124"/>
      <c r="G31" s="82">
        <f>ROUND(E31*F31,0)</f>
        <v>0</v>
      </c>
      <c r="H31" s="104"/>
      <c r="I31" s="125"/>
      <c r="J31" s="104"/>
      <c r="K31" s="104"/>
      <c r="L31" s="104"/>
      <c r="M31" s="104"/>
      <c r="N31" s="104"/>
      <c r="O31" s="104"/>
      <c r="P31" s="104"/>
    </row>
    <row r="32" spans="1:16" s="117" customFormat="1" x14ac:dyDescent="0.35">
      <c r="A32" s="483"/>
      <c r="B32" s="483"/>
      <c r="C32" s="483"/>
      <c r="D32" s="483"/>
      <c r="E32" s="94"/>
      <c r="F32" s="124"/>
      <c r="G32" s="82">
        <f>ROUND(E32*F32,0)</f>
        <v>0</v>
      </c>
      <c r="H32" s="104"/>
      <c r="I32" s="125"/>
      <c r="J32" s="104"/>
      <c r="K32" s="104"/>
      <c r="L32" s="104"/>
      <c r="M32" s="104"/>
      <c r="N32" s="104"/>
      <c r="O32" s="104"/>
      <c r="P32" s="104"/>
    </row>
    <row r="33" spans="1:18" s="117" customFormat="1" x14ac:dyDescent="0.35">
      <c r="A33" s="483"/>
      <c r="B33" s="483"/>
      <c r="C33" s="483"/>
      <c r="D33" s="483"/>
      <c r="E33" s="94"/>
      <c r="F33" s="124"/>
      <c r="G33" s="305">
        <f>ROUND(E33*F33,0)</f>
        <v>0</v>
      </c>
      <c r="H33" s="104"/>
      <c r="I33" s="125"/>
      <c r="J33" s="104"/>
      <c r="K33" s="104"/>
      <c r="L33" s="104"/>
      <c r="M33" s="104"/>
      <c r="N33" s="104"/>
      <c r="O33" s="104"/>
      <c r="P33" s="104"/>
    </row>
    <row r="34" spans="1:18" x14ac:dyDescent="0.35">
      <c r="A34" s="8"/>
      <c r="B34" s="8"/>
      <c r="C34" s="8"/>
      <c r="D34" s="8"/>
      <c r="E34" s="8"/>
      <c r="F34" s="278" t="s">
        <v>248</v>
      </c>
      <c r="G34" s="279">
        <f>SUM(G28:G33)</f>
        <v>0</v>
      </c>
      <c r="H34" s="8"/>
    </row>
    <row r="35" spans="1:18" x14ac:dyDescent="0.35">
      <c r="A35" s="8"/>
      <c r="B35" s="8"/>
      <c r="C35" s="8"/>
      <c r="D35" s="8"/>
      <c r="E35" s="8"/>
      <c r="F35" s="8"/>
      <c r="G35" s="88"/>
      <c r="H35" s="8"/>
    </row>
    <row r="36" spans="1:18" x14ac:dyDescent="0.35">
      <c r="A36" s="8"/>
      <c r="B36" s="8"/>
      <c r="C36" s="8"/>
      <c r="D36" s="8"/>
      <c r="E36" s="336"/>
      <c r="F36" s="336" t="s">
        <v>260</v>
      </c>
      <c r="G36" s="80">
        <f>+G34+G27</f>
        <v>0</v>
      </c>
      <c r="H36" s="8"/>
      <c r="I36" s="142" t="s">
        <v>250</v>
      </c>
    </row>
    <row r="37" spans="1:18" s="117" customFormat="1" x14ac:dyDescent="0.35">
      <c r="A37" s="104"/>
      <c r="B37" s="104"/>
      <c r="C37" s="127"/>
      <c r="D37" s="127"/>
      <c r="E37" s="105"/>
      <c r="F37" s="126"/>
      <c r="G37" s="93"/>
      <c r="H37" s="104"/>
    </row>
    <row r="38" spans="1:18" s="117" customFormat="1" x14ac:dyDescent="0.35">
      <c r="A38" s="146" t="s">
        <v>261</v>
      </c>
      <c r="B38" s="110"/>
      <c r="C38" s="110"/>
      <c r="D38" s="110"/>
      <c r="E38" s="110"/>
      <c r="F38" s="110"/>
      <c r="G38" s="111"/>
      <c r="H38" s="104"/>
      <c r="I38" s="143" t="s">
        <v>252</v>
      </c>
    </row>
    <row r="39" spans="1:18" s="117" customFormat="1" ht="45" customHeight="1" x14ac:dyDescent="0.35">
      <c r="A39" s="477"/>
      <c r="B39" s="478"/>
      <c r="C39" s="478"/>
      <c r="D39" s="478"/>
      <c r="E39" s="478"/>
      <c r="F39" s="478"/>
      <c r="G39" s="479"/>
      <c r="H39" s="104"/>
      <c r="I39" s="482" t="s">
        <v>253</v>
      </c>
      <c r="J39" s="482"/>
      <c r="K39" s="482"/>
      <c r="L39" s="482"/>
      <c r="M39" s="482"/>
      <c r="N39" s="482"/>
      <c r="O39" s="482"/>
      <c r="P39" s="482"/>
      <c r="Q39" s="482"/>
      <c r="R39" s="482"/>
    </row>
    <row r="40" spans="1:18" x14ac:dyDescent="0.35">
      <c r="A40" s="8"/>
      <c r="B40" s="8"/>
      <c r="C40" s="8"/>
      <c r="D40" s="8"/>
      <c r="E40" s="8"/>
      <c r="F40" s="8"/>
      <c r="G40" s="8"/>
      <c r="H40" s="8"/>
    </row>
    <row r="41" spans="1:18" s="117" customFormat="1" x14ac:dyDescent="0.35">
      <c r="A41" s="109" t="s">
        <v>262</v>
      </c>
      <c r="B41" s="113"/>
      <c r="C41" s="114"/>
      <c r="D41" s="114"/>
      <c r="E41" s="114"/>
      <c r="F41" s="114"/>
      <c r="G41" s="115"/>
      <c r="H41" s="104"/>
      <c r="I41" s="143" t="s">
        <v>252</v>
      </c>
      <c r="K41" s="104"/>
    </row>
    <row r="42" spans="1:18" s="117" customFormat="1" ht="45" customHeight="1" x14ac:dyDescent="0.35">
      <c r="A42" s="477"/>
      <c r="B42" s="478"/>
      <c r="C42" s="478"/>
      <c r="D42" s="478"/>
      <c r="E42" s="478"/>
      <c r="F42" s="478"/>
      <c r="G42" s="479"/>
      <c r="H42" s="104"/>
      <c r="I42" s="482" t="s">
        <v>253</v>
      </c>
      <c r="J42" s="482"/>
      <c r="K42" s="482"/>
      <c r="L42" s="482"/>
      <c r="M42" s="482"/>
      <c r="N42" s="482"/>
      <c r="O42" s="482"/>
      <c r="P42" s="482"/>
      <c r="Q42" s="482"/>
      <c r="R42" s="482"/>
    </row>
    <row r="43" spans="1:18" x14ac:dyDescent="0.35">
      <c r="A43" s="8"/>
      <c r="B43" s="8"/>
      <c r="C43" s="8"/>
      <c r="D43" s="8"/>
      <c r="E43" s="8"/>
      <c r="F43" s="8"/>
      <c r="G43" s="8"/>
      <c r="H43" s="8"/>
    </row>
    <row r="44" spans="1:18" x14ac:dyDescent="0.35">
      <c r="A44" s="8"/>
      <c r="B44" s="8"/>
      <c r="C44" s="8"/>
      <c r="D44" s="8"/>
      <c r="E44" s="8"/>
      <c r="F44" s="8"/>
      <c r="G44" s="8"/>
    </row>
    <row r="45" spans="1:18" x14ac:dyDescent="0.35">
      <c r="A45" s="8"/>
      <c r="B45" s="8"/>
      <c r="C45" s="8"/>
      <c r="D45" s="8"/>
      <c r="E45" s="8"/>
      <c r="F45" s="8"/>
      <c r="G45" s="8"/>
    </row>
    <row r="46" spans="1:18" x14ac:dyDescent="0.35">
      <c r="A46" s="8"/>
      <c r="B46" s="8"/>
      <c r="C46" s="8"/>
      <c r="D46" s="8"/>
      <c r="E46" s="8"/>
      <c r="F46" s="8"/>
      <c r="G46" s="8"/>
    </row>
    <row r="47" spans="1:18" x14ac:dyDescent="0.35">
      <c r="A47" s="8"/>
      <c r="B47" s="8"/>
      <c r="C47" s="8"/>
      <c r="D47" s="8"/>
      <c r="E47" s="8"/>
      <c r="F47" s="8"/>
      <c r="G47" s="8"/>
    </row>
    <row r="48" spans="1:18" x14ac:dyDescent="0.35">
      <c r="A48" s="8"/>
      <c r="B48" s="8"/>
      <c r="C48" s="8"/>
      <c r="D48" s="8"/>
      <c r="E48" s="8"/>
      <c r="F48" s="8"/>
      <c r="G48" s="8"/>
    </row>
    <row r="49" spans="1:7" x14ac:dyDescent="0.35">
      <c r="A49" s="8"/>
      <c r="B49" s="8"/>
      <c r="C49" s="8"/>
      <c r="D49" s="8"/>
      <c r="E49" s="8"/>
      <c r="F49" s="8"/>
      <c r="G49" s="8"/>
    </row>
    <row r="50" spans="1:7" x14ac:dyDescent="0.35">
      <c r="A50" s="8"/>
      <c r="B50" s="8"/>
      <c r="C50" s="8"/>
      <c r="D50" s="8"/>
      <c r="E50" s="8"/>
      <c r="F50" s="8"/>
      <c r="G50" s="8"/>
    </row>
    <row r="51" spans="1:7" x14ac:dyDescent="0.35">
      <c r="A51" s="8"/>
      <c r="B51" s="8"/>
      <c r="C51" s="8"/>
      <c r="D51" s="8"/>
      <c r="E51" s="8"/>
      <c r="F51" s="8"/>
      <c r="G51" s="8"/>
    </row>
    <row r="52" spans="1:7" x14ac:dyDescent="0.35">
      <c r="A52" s="8"/>
      <c r="B52" s="8"/>
      <c r="C52" s="8"/>
      <c r="D52" s="8"/>
      <c r="E52" s="8"/>
      <c r="F52" s="8"/>
      <c r="G52" s="8"/>
    </row>
    <row r="53" spans="1:7" x14ac:dyDescent="0.35">
      <c r="A53" s="8"/>
      <c r="B53" s="8"/>
      <c r="C53" s="8"/>
      <c r="D53" s="8"/>
      <c r="E53" s="8"/>
      <c r="F53" s="8"/>
      <c r="G53" s="8"/>
    </row>
    <row r="54" spans="1:7" x14ac:dyDescent="0.35">
      <c r="A54" s="8"/>
      <c r="B54" s="8"/>
      <c r="C54" s="8"/>
      <c r="D54" s="8"/>
      <c r="E54" s="8"/>
      <c r="F54" s="8"/>
      <c r="G54" s="8"/>
    </row>
    <row r="55" spans="1:7" x14ac:dyDescent="0.35">
      <c r="A55" s="8"/>
      <c r="B55" s="8"/>
      <c r="C55" s="8"/>
      <c r="D55" s="8"/>
      <c r="E55" s="8"/>
      <c r="F55" s="8"/>
      <c r="G55" s="8"/>
    </row>
    <row r="56" spans="1:7" x14ac:dyDescent="0.35">
      <c r="A56" s="8"/>
      <c r="B56" s="8"/>
      <c r="C56" s="8"/>
      <c r="D56" s="8"/>
      <c r="E56" s="8"/>
      <c r="F56" s="8"/>
      <c r="G56" s="8"/>
    </row>
    <row r="57" spans="1:7" x14ac:dyDescent="0.35">
      <c r="A57" s="8"/>
      <c r="B57" s="8"/>
      <c r="C57" s="8"/>
      <c r="D57" s="8"/>
      <c r="E57" s="8"/>
      <c r="F57" s="8"/>
      <c r="G57" s="8"/>
    </row>
    <row r="58" spans="1:7" x14ac:dyDescent="0.35">
      <c r="A58" s="8"/>
      <c r="B58" s="8"/>
      <c r="C58" s="8"/>
      <c r="D58" s="8"/>
      <c r="E58" s="8"/>
      <c r="F58" s="8"/>
      <c r="G58" s="8"/>
    </row>
    <row r="59" spans="1:7" x14ac:dyDescent="0.35">
      <c r="A59" s="8"/>
      <c r="B59" s="8"/>
      <c r="C59" s="8"/>
      <c r="D59" s="8"/>
      <c r="E59" s="8"/>
      <c r="F59" s="8"/>
      <c r="G59" s="8"/>
    </row>
    <row r="60" spans="1:7" x14ac:dyDescent="0.35">
      <c r="A60" s="8"/>
      <c r="B60" s="8"/>
      <c r="C60" s="8"/>
      <c r="D60" s="8"/>
      <c r="E60" s="8"/>
      <c r="F60" s="8"/>
      <c r="G60" s="8"/>
    </row>
    <row r="61" spans="1:7" x14ac:dyDescent="0.35">
      <c r="A61" s="8"/>
      <c r="B61" s="8"/>
      <c r="C61" s="8"/>
      <c r="D61" s="8"/>
      <c r="E61" s="8"/>
      <c r="F61" s="8"/>
      <c r="G61" s="8"/>
    </row>
    <row r="62" spans="1:7" x14ac:dyDescent="0.35">
      <c r="A62" s="8"/>
      <c r="B62" s="8"/>
      <c r="C62" s="8"/>
      <c r="D62" s="8"/>
      <c r="E62" s="8"/>
      <c r="F62" s="8"/>
      <c r="G62" s="8"/>
    </row>
    <row r="63" spans="1:7" x14ac:dyDescent="0.35">
      <c r="A63" s="8"/>
      <c r="B63" s="8"/>
      <c r="C63" s="8"/>
      <c r="D63" s="8"/>
      <c r="E63" s="8"/>
      <c r="F63" s="8"/>
      <c r="G63" s="8"/>
    </row>
    <row r="64" spans="1:7" x14ac:dyDescent="0.35">
      <c r="A64" s="8"/>
      <c r="B64" s="8"/>
      <c r="C64" s="8"/>
      <c r="D64" s="8"/>
      <c r="E64" s="8"/>
      <c r="F64" s="8"/>
      <c r="G64" s="8"/>
    </row>
    <row r="65" spans="1:7" x14ac:dyDescent="0.35">
      <c r="A65" s="8"/>
      <c r="B65" s="8"/>
      <c r="C65" s="8"/>
      <c r="D65" s="8"/>
      <c r="E65" s="8"/>
      <c r="F65" s="8"/>
      <c r="G65" s="8"/>
    </row>
    <row r="66" spans="1:7" x14ac:dyDescent="0.35">
      <c r="A66" s="8"/>
      <c r="B66" s="8"/>
      <c r="C66" s="8"/>
      <c r="D66" s="8"/>
      <c r="E66" s="8"/>
      <c r="F66" s="8"/>
      <c r="G66" s="8"/>
    </row>
    <row r="67" spans="1:7" x14ac:dyDescent="0.35">
      <c r="A67" s="8"/>
      <c r="B67" s="8"/>
      <c r="C67" s="8"/>
      <c r="D67" s="8"/>
      <c r="E67" s="8"/>
      <c r="F67" s="8"/>
      <c r="G67" s="8"/>
    </row>
    <row r="68" spans="1:7" x14ac:dyDescent="0.35">
      <c r="A68" s="8"/>
      <c r="B68" s="8"/>
      <c r="C68" s="8"/>
      <c r="D68" s="8"/>
      <c r="E68" s="8"/>
      <c r="F68" s="8"/>
      <c r="G68" s="8"/>
    </row>
    <row r="69" spans="1:7" x14ac:dyDescent="0.35">
      <c r="A69" s="8"/>
      <c r="B69" s="8"/>
      <c r="C69" s="8"/>
      <c r="D69" s="8"/>
      <c r="E69" s="8"/>
      <c r="F69" s="8"/>
      <c r="G69" s="8"/>
    </row>
    <row r="70" spans="1:7" x14ac:dyDescent="0.35">
      <c r="A70" s="8"/>
      <c r="B70" s="8"/>
      <c r="C70" s="8"/>
      <c r="D70" s="8"/>
      <c r="E70" s="8"/>
      <c r="F70" s="8"/>
      <c r="G70" s="8"/>
    </row>
    <row r="71" spans="1:7" x14ac:dyDescent="0.35">
      <c r="A71" s="8"/>
      <c r="B71" s="8"/>
      <c r="C71" s="8"/>
      <c r="D71" s="8"/>
      <c r="E71" s="8"/>
      <c r="F71" s="8"/>
      <c r="G71" s="8"/>
    </row>
    <row r="72" spans="1:7" x14ac:dyDescent="0.35">
      <c r="A72" s="8"/>
      <c r="B72" s="8"/>
      <c r="C72" s="8"/>
      <c r="D72" s="8"/>
      <c r="E72" s="8"/>
      <c r="F72" s="8"/>
      <c r="G72" s="8"/>
    </row>
    <row r="73" spans="1:7" x14ac:dyDescent="0.35">
      <c r="A73" s="8"/>
      <c r="B73" s="8"/>
      <c r="C73" s="8"/>
      <c r="D73" s="8"/>
      <c r="E73" s="8"/>
      <c r="F73" s="8"/>
      <c r="G73" s="8"/>
    </row>
    <row r="74" spans="1:7" x14ac:dyDescent="0.35">
      <c r="A74" s="8"/>
      <c r="B74" s="8"/>
      <c r="C74" s="8"/>
      <c r="D74" s="8"/>
      <c r="E74" s="8"/>
      <c r="F74" s="8"/>
      <c r="G74" s="8"/>
    </row>
    <row r="75" spans="1:7" x14ac:dyDescent="0.35">
      <c r="A75" s="8"/>
      <c r="B75" s="8"/>
      <c r="C75" s="8"/>
      <c r="D75" s="8"/>
      <c r="E75" s="8"/>
      <c r="F75" s="8"/>
      <c r="G75" s="8"/>
    </row>
    <row r="76" spans="1:7" x14ac:dyDescent="0.35">
      <c r="A76" s="8"/>
      <c r="B76" s="8"/>
      <c r="C76" s="8"/>
      <c r="D76" s="8"/>
      <c r="E76" s="8"/>
      <c r="F76" s="8"/>
      <c r="G76" s="8"/>
    </row>
    <row r="77" spans="1:7" x14ac:dyDescent="0.35">
      <c r="A77" s="8"/>
      <c r="B77" s="8"/>
      <c r="C77" s="8"/>
      <c r="D77" s="8"/>
      <c r="E77" s="8"/>
      <c r="F77" s="8"/>
      <c r="G77" s="8"/>
    </row>
    <row r="78" spans="1:7" x14ac:dyDescent="0.35">
      <c r="A78" s="8"/>
      <c r="B78" s="8"/>
      <c r="C78" s="8"/>
      <c r="D78" s="8"/>
      <c r="E78" s="8"/>
      <c r="F78" s="8"/>
      <c r="G78" s="8"/>
    </row>
    <row r="79" spans="1:7" x14ac:dyDescent="0.35">
      <c r="A79" s="8"/>
      <c r="B79" s="8"/>
      <c r="C79" s="8"/>
      <c r="D79" s="8"/>
      <c r="E79" s="8"/>
      <c r="F79" s="8"/>
      <c r="G79" s="8"/>
    </row>
    <row r="80" spans="1:7" x14ac:dyDescent="0.35">
      <c r="A80" s="8"/>
      <c r="B80" s="8"/>
      <c r="C80" s="8"/>
      <c r="D80" s="8"/>
      <c r="E80" s="8"/>
      <c r="F80" s="8"/>
      <c r="G80" s="8"/>
    </row>
    <row r="81" spans="1:7" x14ac:dyDescent="0.35">
      <c r="A81" s="8"/>
      <c r="B81" s="8"/>
      <c r="C81" s="8"/>
      <c r="D81" s="8"/>
      <c r="E81" s="8"/>
      <c r="F81" s="8"/>
      <c r="G81" s="8"/>
    </row>
    <row r="82" spans="1:7" x14ac:dyDescent="0.35">
      <c r="A82" s="8"/>
      <c r="B82" s="8"/>
      <c r="C82" s="8"/>
      <c r="D82" s="8"/>
      <c r="E82" s="8"/>
      <c r="F82" s="8"/>
      <c r="G82" s="8"/>
    </row>
    <row r="83" spans="1:7" x14ac:dyDescent="0.35">
      <c r="A83" s="8"/>
      <c r="B83" s="8"/>
      <c r="C83" s="8"/>
      <c r="D83" s="8"/>
      <c r="E83" s="8"/>
      <c r="F83" s="8"/>
      <c r="G83" s="8"/>
    </row>
    <row r="84" spans="1:7" x14ac:dyDescent="0.35">
      <c r="A84" s="8"/>
      <c r="B84" s="8"/>
      <c r="C84" s="8"/>
      <c r="D84" s="8"/>
      <c r="E84" s="8"/>
      <c r="F84" s="8"/>
      <c r="G84" s="8"/>
    </row>
    <row r="85" spans="1:7" x14ac:dyDescent="0.35">
      <c r="A85" s="8"/>
      <c r="B85" s="8"/>
      <c r="C85" s="8"/>
      <c r="D85" s="8"/>
      <c r="E85" s="8"/>
      <c r="F85" s="8"/>
      <c r="G85" s="8"/>
    </row>
    <row r="86" spans="1:7" x14ac:dyDescent="0.35">
      <c r="A86" s="8"/>
      <c r="B86" s="8"/>
      <c r="C86" s="8"/>
      <c r="D86" s="8"/>
      <c r="E86" s="8"/>
      <c r="F86" s="8"/>
      <c r="G86" s="8"/>
    </row>
    <row r="87" spans="1:7" x14ac:dyDescent="0.35">
      <c r="A87" s="8"/>
      <c r="B87" s="8"/>
      <c r="C87" s="8"/>
      <c r="D87" s="8"/>
      <c r="E87" s="8"/>
      <c r="F87" s="8"/>
      <c r="G87" s="8"/>
    </row>
    <row r="88" spans="1:7" x14ac:dyDescent="0.35">
      <c r="A88" s="8"/>
      <c r="B88" s="8"/>
      <c r="C88" s="8"/>
      <c r="D88" s="8"/>
      <c r="E88" s="8"/>
      <c r="F88" s="8"/>
      <c r="G88" s="8"/>
    </row>
    <row r="89" spans="1:7" x14ac:dyDescent="0.35">
      <c r="A89" s="8"/>
      <c r="B89" s="8"/>
      <c r="C89" s="8"/>
      <c r="D89" s="8"/>
      <c r="E89" s="8"/>
      <c r="F89" s="8"/>
      <c r="G89" s="8"/>
    </row>
    <row r="90" spans="1:7" x14ac:dyDescent="0.35">
      <c r="A90" s="8"/>
      <c r="B90" s="8"/>
      <c r="C90" s="8"/>
      <c r="D90" s="8"/>
      <c r="E90" s="8"/>
      <c r="F90" s="8"/>
      <c r="G90" s="8"/>
    </row>
    <row r="91" spans="1:7" x14ac:dyDescent="0.35">
      <c r="A91" s="8"/>
      <c r="B91" s="8"/>
      <c r="C91" s="8"/>
      <c r="D91" s="8"/>
      <c r="E91" s="8"/>
      <c r="F91" s="8"/>
      <c r="G91" s="8"/>
    </row>
    <row r="92" spans="1:7" x14ac:dyDescent="0.35">
      <c r="A92" s="8"/>
      <c r="B92" s="8"/>
      <c r="C92" s="8"/>
      <c r="D92" s="8"/>
      <c r="E92" s="8"/>
      <c r="F92" s="8"/>
      <c r="G92" s="8"/>
    </row>
    <row r="93" spans="1:7" x14ac:dyDescent="0.35">
      <c r="A93" s="8"/>
      <c r="B93" s="8"/>
      <c r="C93" s="8"/>
      <c r="D93" s="8"/>
      <c r="E93" s="8"/>
      <c r="F93" s="8"/>
      <c r="G93" s="8"/>
    </row>
    <row r="94" spans="1:7" x14ac:dyDescent="0.35">
      <c r="A94" s="8"/>
      <c r="B94" s="8"/>
      <c r="C94" s="8"/>
      <c r="D94" s="8"/>
      <c r="E94" s="8"/>
      <c r="F94" s="8"/>
      <c r="G94" s="8"/>
    </row>
    <row r="95" spans="1:7" x14ac:dyDescent="0.35">
      <c r="A95" s="8"/>
      <c r="B95" s="8"/>
      <c r="C95" s="8"/>
      <c r="D95" s="8"/>
      <c r="E95" s="8"/>
      <c r="F95" s="8"/>
      <c r="G95" s="8"/>
    </row>
    <row r="96" spans="1:7" x14ac:dyDescent="0.35">
      <c r="A96" s="8"/>
      <c r="B96" s="8"/>
      <c r="C96" s="8"/>
      <c r="D96" s="8"/>
      <c r="E96" s="8"/>
      <c r="F96" s="8"/>
      <c r="G96" s="8"/>
    </row>
    <row r="97" spans="1:7" x14ac:dyDescent="0.35">
      <c r="A97" s="8"/>
      <c r="B97" s="8"/>
      <c r="C97" s="8"/>
      <c r="D97" s="8"/>
      <c r="E97" s="8"/>
      <c r="F97" s="8"/>
      <c r="G97" s="8"/>
    </row>
    <row r="98" spans="1:7" x14ac:dyDescent="0.35">
      <c r="A98" s="8"/>
      <c r="B98" s="8"/>
      <c r="C98" s="8"/>
      <c r="D98" s="8"/>
      <c r="E98" s="8"/>
      <c r="F98" s="8"/>
      <c r="G98" s="8"/>
    </row>
    <row r="99" spans="1:7" x14ac:dyDescent="0.35">
      <c r="A99" s="8"/>
      <c r="B99" s="8"/>
      <c r="C99" s="8"/>
      <c r="D99" s="8"/>
      <c r="E99" s="8"/>
      <c r="F99" s="8"/>
      <c r="G99" s="8"/>
    </row>
    <row r="100" spans="1:7" x14ac:dyDescent="0.35">
      <c r="A100" s="8"/>
      <c r="B100" s="8"/>
      <c r="C100" s="8"/>
      <c r="D100" s="8"/>
      <c r="E100" s="8"/>
      <c r="F100" s="8"/>
      <c r="G100" s="8"/>
    </row>
    <row r="101" spans="1:7" x14ac:dyDescent="0.35">
      <c r="A101" s="8"/>
      <c r="B101" s="8"/>
      <c r="C101" s="8"/>
      <c r="D101" s="8"/>
      <c r="E101" s="8"/>
      <c r="F101" s="8"/>
      <c r="G101" s="8"/>
    </row>
    <row r="102" spans="1:7" x14ac:dyDescent="0.35">
      <c r="A102" s="8"/>
      <c r="B102" s="8"/>
      <c r="C102" s="8"/>
      <c r="D102" s="8"/>
      <c r="E102" s="8"/>
      <c r="F102" s="8"/>
      <c r="G102" s="8"/>
    </row>
    <row r="103" spans="1:7" x14ac:dyDescent="0.35">
      <c r="A103" s="8"/>
      <c r="B103" s="8"/>
      <c r="C103" s="8"/>
      <c r="D103" s="8"/>
      <c r="E103" s="8"/>
      <c r="F103" s="8"/>
      <c r="G103" s="8"/>
    </row>
    <row r="104" spans="1:7" x14ac:dyDescent="0.35">
      <c r="A104" s="8"/>
      <c r="B104" s="8"/>
      <c r="C104" s="8"/>
      <c r="D104" s="8"/>
      <c r="E104" s="8"/>
      <c r="F104" s="8"/>
      <c r="G104" s="8"/>
    </row>
    <row r="105" spans="1:7" x14ac:dyDescent="0.35">
      <c r="A105" s="8"/>
      <c r="B105" s="8"/>
      <c r="C105" s="8"/>
      <c r="D105" s="8"/>
      <c r="E105" s="8"/>
      <c r="F105" s="8"/>
      <c r="G105" s="8"/>
    </row>
    <row r="106" spans="1:7" x14ac:dyDescent="0.35">
      <c r="A106" s="8"/>
      <c r="B106" s="8"/>
      <c r="C106" s="8"/>
      <c r="D106" s="8"/>
      <c r="E106" s="8"/>
      <c r="F106" s="8"/>
      <c r="G106" s="8"/>
    </row>
    <row r="107" spans="1:7" x14ac:dyDescent="0.35">
      <c r="A107" s="8"/>
      <c r="B107" s="8"/>
      <c r="C107" s="8"/>
      <c r="D107" s="8"/>
      <c r="E107" s="8"/>
      <c r="F107" s="8"/>
      <c r="G107" s="8"/>
    </row>
    <row r="108" spans="1:7" x14ac:dyDescent="0.35">
      <c r="A108" s="8"/>
      <c r="B108" s="8"/>
      <c r="C108" s="8"/>
      <c r="D108" s="8"/>
      <c r="E108" s="8"/>
      <c r="F108" s="8"/>
      <c r="G108" s="8"/>
    </row>
    <row r="109" spans="1:7" x14ac:dyDescent="0.35">
      <c r="A109" s="8"/>
      <c r="B109" s="8"/>
      <c r="C109" s="8"/>
      <c r="D109" s="8"/>
      <c r="E109" s="8"/>
      <c r="F109" s="8"/>
      <c r="G109" s="8"/>
    </row>
    <row r="110" spans="1:7" x14ac:dyDescent="0.35">
      <c r="A110" s="8"/>
      <c r="B110" s="8"/>
      <c r="C110" s="8"/>
      <c r="D110" s="8"/>
      <c r="E110" s="8"/>
      <c r="F110" s="8"/>
      <c r="G110" s="8"/>
    </row>
    <row r="111" spans="1:7" x14ac:dyDescent="0.35">
      <c r="A111" s="8"/>
      <c r="B111" s="8"/>
      <c r="C111" s="8"/>
      <c r="D111" s="8"/>
      <c r="E111" s="8"/>
      <c r="F111" s="8"/>
      <c r="G111" s="8"/>
    </row>
    <row r="112" spans="1:7" x14ac:dyDescent="0.35">
      <c r="A112" s="8"/>
      <c r="B112" s="8"/>
      <c r="C112" s="8"/>
      <c r="D112" s="8"/>
      <c r="E112" s="8"/>
      <c r="F112" s="8"/>
      <c r="G112" s="8"/>
    </row>
    <row r="113" spans="1:7" x14ac:dyDescent="0.35">
      <c r="A113" s="8"/>
      <c r="B113" s="8"/>
      <c r="C113" s="8"/>
      <c r="D113" s="8"/>
      <c r="E113" s="8"/>
      <c r="F113" s="8"/>
      <c r="G113" s="8"/>
    </row>
    <row r="114" spans="1:7" x14ac:dyDescent="0.35">
      <c r="A114" s="8"/>
      <c r="B114" s="8"/>
      <c r="C114" s="8"/>
      <c r="D114" s="8"/>
      <c r="E114" s="8"/>
      <c r="F114" s="8"/>
      <c r="G114" s="8"/>
    </row>
    <row r="115" spans="1:7" x14ac:dyDescent="0.35">
      <c r="A115" s="8"/>
      <c r="B115" s="8"/>
      <c r="C115" s="8"/>
      <c r="D115" s="8"/>
      <c r="E115" s="8"/>
      <c r="F115" s="8"/>
      <c r="G115" s="8"/>
    </row>
    <row r="116" spans="1:7" x14ac:dyDescent="0.35">
      <c r="A116" s="8"/>
      <c r="B116" s="8"/>
      <c r="C116" s="8"/>
      <c r="D116" s="8"/>
      <c r="E116" s="8"/>
      <c r="F116" s="8"/>
      <c r="G116" s="8"/>
    </row>
    <row r="117" spans="1:7" x14ac:dyDescent="0.35">
      <c r="A117" s="8"/>
      <c r="B117" s="8"/>
      <c r="C117" s="8"/>
      <c r="D117" s="8"/>
      <c r="E117" s="8"/>
      <c r="F117" s="8"/>
      <c r="G117" s="8"/>
    </row>
    <row r="118" spans="1:7" x14ac:dyDescent="0.35">
      <c r="A118" s="8"/>
      <c r="B118" s="8"/>
      <c r="C118" s="8"/>
      <c r="D118" s="8"/>
      <c r="E118" s="8"/>
      <c r="F118" s="8"/>
      <c r="G118" s="8"/>
    </row>
    <row r="119" spans="1:7" x14ac:dyDescent="0.35">
      <c r="A119" s="8"/>
      <c r="B119" s="8"/>
      <c r="C119" s="8"/>
      <c r="D119" s="8"/>
      <c r="E119" s="8"/>
      <c r="F119" s="8"/>
      <c r="G119" s="8"/>
    </row>
    <row r="120" spans="1:7" x14ac:dyDescent="0.35">
      <c r="A120" s="8"/>
      <c r="B120" s="8"/>
      <c r="C120" s="8"/>
      <c r="D120" s="8"/>
      <c r="E120" s="8"/>
      <c r="F120" s="8"/>
      <c r="G120" s="8"/>
    </row>
    <row r="121" spans="1:7" x14ac:dyDescent="0.35">
      <c r="A121" s="8"/>
      <c r="B121" s="8"/>
      <c r="C121" s="8"/>
      <c r="D121" s="8"/>
      <c r="E121" s="8"/>
      <c r="F121" s="8"/>
      <c r="G121" s="8"/>
    </row>
    <row r="122" spans="1:7" x14ac:dyDescent="0.35">
      <c r="A122" s="8"/>
      <c r="B122" s="8"/>
      <c r="C122" s="8"/>
      <c r="D122" s="8"/>
      <c r="E122" s="8"/>
      <c r="F122" s="8"/>
      <c r="G122" s="8"/>
    </row>
    <row r="123" spans="1:7" x14ac:dyDescent="0.35">
      <c r="A123" s="8"/>
      <c r="B123" s="8"/>
      <c r="C123" s="8"/>
      <c r="D123" s="8"/>
      <c r="E123" s="8"/>
      <c r="F123" s="8"/>
      <c r="G123" s="8"/>
    </row>
    <row r="124" spans="1:7" x14ac:dyDescent="0.35">
      <c r="A124" s="8"/>
      <c r="B124" s="8"/>
      <c r="C124" s="8"/>
      <c r="D124" s="8"/>
      <c r="E124" s="8"/>
      <c r="F124" s="8"/>
      <c r="G124" s="8"/>
    </row>
    <row r="125" spans="1:7" x14ac:dyDescent="0.35">
      <c r="A125" s="8"/>
      <c r="B125" s="8"/>
      <c r="C125" s="8"/>
      <c r="D125" s="8"/>
      <c r="E125" s="8"/>
      <c r="F125" s="8"/>
      <c r="G125" s="8"/>
    </row>
    <row r="126" spans="1:7" x14ac:dyDescent="0.35">
      <c r="A126" s="8"/>
      <c r="B126" s="8"/>
      <c r="C126" s="8"/>
      <c r="D126" s="8"/>
      <c r="E126" s="8"/>
      <c r="F126" s="8"/>
      <c r="G126" s="8"/>
    </row>
    <row r="127" spans="1:7" x14ac:dyDescent="0.35">
      <c r="A127" s="8"/>
      <c r="B127" s="8"/>
      <c r="C127" s="8"/>
      <c r="D127" s="8"/>
      <c r="E127" s="8"/>
      <c r="F127" s="8"/>
      <c r="G127" s="8"/>
    </row>
    <row r="128" spans="1:7" x14ac:dyDescent="0.35">
      <c r="A128" s="8"/>
      <c r="B128" s="8"/>
      <c r="C128" s="8"/>
      <c r="D128" s="8"/>
      <c r="E128" s="8"/>
      <c r="F128" s="8"/>
      <c r="G128" s="8"/>
    </row>
    <row r="129" spans="1:7" x14ac:dyDescent="0.35">
      <c r="A129" s="8"/>
      <c r="B129" s="8"/>
      <c r="C129" s="8"/>
      <c r="D129" s="8"/>
      <c r="E129" s="8"/>
      <c r="F129" s="8"/>
      <c r="G129" s="8"/>
    </row>
    <row r="130" spans="1:7" x14ac:dyDescent="0.35">
      <c r="A130" s="8"/>
      <c r="B130" s="8"/>
      <c r="C130" s="8"/>
      <c r="D130" s="8"/>
      <c r="E130" s="8"/>
      <c r="F130" s="8"/>
      <c r="G130" s="8"/>
    </row>
    <row r="131" spans="1:7" x14ac:dyDescent="0.35">
      <c r="A131" s="8"/>
      <c r="B131" s="8"/>
      <c r="C131" s="8"/>
      <c r="D131" s="8"/>
      <c r="E131" s="8"/>
      <c r="F131" s="8"/>
      <c r="G131" s="8"/>
    </row>
    <row r="132" spans="1:7" x14ac:dyDescent="0.35">
      <c r="A132" s="8"/>
      <c r="B132" s="8"/>
      <c r="C132" s="8"/>
      <c r="D132" s="8"/>
      <c r="E132" s="8"/>
      <c r="F132" s="8"/>
      <c r="G132" s="8"/>
    </row>
    <row r="133" spans="1:7" x14ac:dyDescent="0.35">
      <c r="A133" s="8"/>
      <c r="B133" s="8"/>
      <c r="C133" s="8"/>
      <c r="D133" s="8"/>
      <c r="E133" s="8"/>
      <c r="F133" s="8"/>
      <c r="G133" s="8"/>
    </row>
    <row r="134" spans="1:7" x14ac:dyDescent="0.35">
      <c r="A134" s="8"/>
      <c r="B134" s="8"/>
      <c r="C134" s="8"/>
      <c r="D134" s="8"/>
      <c r="E134" s="8"/>
      <c r="F134" s="8"/>
      <c r="G134" s="8"/>
    </row>
    <row r="135" spans="1:7" x14ac:dyDescent="0.35">
      <c r="A135" s="8"/>
      <c r="B135" s="8"/>
      <c r="C135" s="8"/>
      <c r="D135" s="8"/>
      <c r="E135" s="8"/>
      <c r="F135" s="8"/>
      <c r="G135" s="8"/>
    </row>
    <row r="136" spans="1:7" x14ac:dyDescent="0.35">
      <c r="A136" s="8"/>
      <c r="B136" s="8"/>
      <c r="C136" s="8"/>
      <c r="D136" s="8"/>
      <c r="E136" s="8"/>
      <c r="F136" s="8"/>
      <c r="G136" s="8"/>
    </row>
    <row r="137" spans="1:7" x14ac:dyDescent="0.35">
      <c r="A137" s="8"/>
      <c r="B137" s="8"/>
      <c r="C137" s="8"/>
      <c r="D137" s="8"/>
      <c r="E137" s="8"/>
      <c r="F137" s="8"/>
      <c r="G137" s="8"/>
    </row>
    <row r="138" spans="1:7" x14ac:dyDescent="0.35">
      <c r="A138" s="8"/>
      <c r="B138" s="8"/>
      <c r="C138" s="8"/>
      <c r="D138" s="8"/>
      <c r="E138" s="8"/>
      <c r="F138" s="8"/>
      <c r="G138" s="8"/>
    </row>
    <row r="139" spans="1:7" x14ac:dyDescent="0.35">
      <c r="A139" s="8"/>
      <c r="B139" s="8"/>
      <c r="C139" s="8"/>
      <c r="D139" s="8"/>
      <c r="E139" s="8"/>
      <c r="F139" s="8"/>
      <c r="G139" s="8"/>
    </row>
    <row r="140" spans="1:7" x14ac:dyDescent="0.35">
      <c r="A140" s="8"/>
      <c r="B140" s="8"/>
      <c r="C140" s="8"/>
      <c r="D140" s="8"/>
      <c r="E140" s="8"/>
      <c r="F140" s="8"/>
      <c r="G140" s="8"/>
    </row>
    <row r="141" spans="1:7" x14ac:dyDescent="0.35">
      <c r="A141" s="8"/>
      <c r="B141" s="8"/>
      <c r="C141" s="8"/>
      <c r="D141" s="8"/>
      <c r="E141" s="8"/>
      <c r="F141" s="8"/>
      <c r="G141" s="8"/>
    </row>
    <row r="142" spans="1:7" x14ac:dyDescent="0.35">
      <c r="A142" s="8"/>
      <c r="B142" s="8"/>
      <c r="C142" s="8"/>
      <c r="D142" s="8"/>
      <c r="E142" s="8"/>
      <c r="F142" s="8"/>
      <c r="G142" s="8"/>
    </row>
    <row r="143" spans="1:7" x14ac:dyDescent="0.35">
      <c r="A143" s="8"/>
      <c r="B143" s="8"/>
      <c r="C143" s="8"/>
      <c r="D143" s="8"/>
      <c r="E143" s="8"/>
      <c r="F143" s="8"/>
      <c r="G143" s="8"/>
    </row>
    <row r="144" spans="1:7" x14ac:dyDescent="0.35">
      <c r="A144" s="8"/>
      <c r="B144" s="8"/>
      <c r="C144" s="8"/>
      <c r="D144" s="8"/>
      <c r="E144" s="8"/>
      <c r="F144" s="8"/>
      <c r="G144" s="8"/>
    </row>
    <row r="145" spans="1:7" x14ac:dyDescent="0.35">
      <c r="A145" s="8"/>
      <c r="B145" s="8"/>
      <c r="C145" s="8"/>
      <c r="D145" s="8"/>
      <c r="E145" s="8"/>
      <c r="F145" s="8"/>
      <c r="G145" s="8"/>
    </row>
    <row r="146" spans="1:7" x14ac:dyDescent="0.35">
      <c r="A146" s="8"/>
      <c r="B146" s="8"/>
      <c r="C146" s="8"/>
      <c r="D146" s="8"/>
      <c r="E146" s="8"/>
      <c r="F146" s="8"/>
      <c r="G146" s="8"/>
    </row>
    <row r="147" spans="1:7" x14ac:dyDescent="0.35">
      <c r="A147" s="8"/>
      <c r="B147" s="8"/>
      <c r="C147" s="8"/>
      <c r="D147" s="8"/>
      <c r="E147" s="8"/>
      <c r="F147" s="8"/>
      <c r="G147" s="8"/>
    </row>
    <row r="148" spans="1:7" x14ac:dyDescent="0.35">
      <c r="A148" s="8"/>
      <c r="B148" s="8"/>
      <c r="C148" s="8"/>
      <c r="D148" s="8"/>
      <c r="E148" s="8"/>
      <c r="F148" s="8"/>
      <c r="G148" s="8"/>
    </row>
    <row r="149" spans="1:7" x14ac:dyDescent="0.35">
      <c r="A149" s="8"/>
      <c r="B149" s="8"/>
      <c r="C149" s="8"/>
      <c r="D149" s="8"/>
      <c r="E149" s="8"/>
      <c r="F149" s="8"/>
      <c r="G149" s="8"/>
    </row>
    <row r="150" spans="1:7" x14ac:dyDescent="0.35">
      <c r="A150" s="8"/>
      <c r="B150" s="8"/>
      <c r="C150" s="8"/>
      <c r="D150" s="8"/>
      <c r="E150" s="8"/>
      <c r="F150" s="8"/>
      <c r="G150" s="8"/>
    </row>
    <row r="151" spans="1:7" x14ac:dyDescent="0.35">
      <c r="A151" s="8"/>
      <c r="B151" s="8"/>
      <c r="C151" s="8"/>
      <c r="D151" s="8"/>
      <c r="E151" s="8"/>
      <c r="F151" s="8"/>
      <c r="G151" s="8"/>
    </row>
    <row r="152" spans="1:7" x14ac:dyDescent="0.35">
      <c r="A152" s="8"/>
      <c r="B152" s="8"/>
      <c r="C152" s="8"/>
      <c r="D152" s="8"/>
      <c r="E152" s="8"/>
      <c r="F152" s="8"/>
      <c r="G152" s="8"/>
    </row>
    <row r="153" spans="1:7" x14ac:dyDescent="0.35">
      <c r="A153" s="8"/>
      <c r="B153" s="8"/>
      <c r="C153" s="8"/>
      <c r="D153" s="8"/>
      <c r="E153" s="8"/>
      <c r="F153" s="8"/>
      <c r="G153" s="8"/>
    </row>
    <row r="154" spans="1:7" x14ac:dyDescent="0.35">
      <c r="A154" s="8"/>
      <c r="B154" s="8"/>
      <c r="C154" s="8"/>
      <c r="D154" s="8"/>
      <c r="E154" s="8"/>
      <c r="F154" s="8"/>
      <c r="G154" s="8"/>
    </row>
    <row r="155" spans="1:7" x14ac:dyDescent="0.35">
      <c r="A155" s="8"/>
      <c r="B155" s="8"/>
      <c r="C155" s="8"/>
      <c r="D155" s="8"/>
      <c r="E155" s="8"/>
      <c r="F155" s="8"/>
      <c r="G155" s="8"/>
    </row>
    <row r="156" spans="1:7" x14ac:dyDescent="0.35">
      <c r="A156" s="8"/>
      <c r="B156" s="8"/>
      <c r="C156" s="8"/>
      <c r="D156" s="8"/>
      <c r="E156" s="8"/>
      <c r="F156" s="8"/>
      <c r="G156" s="8"/>
    </row>
    <row r="157" spans="1:7" x14ac:dyDescent="0.35">
      <c r="A157" s="8"/>
      <c r="B157" s="8"/>
      <c r="C157" s="8"/>
      <c r="D157" s="8"/>
      <c r="E157" s="8"/>
      <c r="F157" s="8"/>
      <c r="G157" s="8"/>
    </row>
    <row r="158" spans="1:7" x14ac:dyDescent="0.35">
      <c r="A158" s="8"/>
      <c r="B158" s="8"/>
      <c r="C158" s="8"/>
      <c r="D158" s="8"/>
      <c r="E158" s="8"/>
      <c r="F158" s="8"/>
      <c r="G158" s="8"/>
    </row>
    <row r="159" spans="1:7" x14ac:dyDescent="0.35">
      <c r="A159" s="8"/>
      <c r="B159" s="8"/>
      <c r="C159" s="8"/>
      <c r="D159" s="8"/>
      <c r="E159" s="8"/>
      <c r="F159" s="8"/>
      <c r="G159" s="8"/>
    </row>
    <row r="160" spans="1:7" x14ac:dyDescent="0.35">
      <c r="A160" s="8"/>
      <c r="B160" s="8"/>
      <c r="C160" s="8"/>
      <c r="D160" s="8"/>
      <c r="E160" s="8"/>
      <c r="F160" s="8"/>
      <c r="G160" s="8"/>
    </row>
    <row r="161" spans="1:7" x14ac:dyDescent="0.35">
      <c r="A161" s="8"/>
      <c r="B161" s="8"/>
      <c r="C161" s="8"/>
      <c r="D161" s="8"/>
      <c r="E161" s="8"/>
      <c r="F161" s="8"/>
      <c r="G161" s="8"/>
    </row>
    <row r="162" spans="1:7" x14ac:dyDescent="0.35">
      <c r="A162" s="8"/>
      <c r="B162" s="8"/>
      <c r="C162" s="8"/>
      <c r="D162" s="8"/>
      <c r="E162" s="8"/>
      <c r="F162" s="8"/>
      <c r="G162" s="8"/>
    </row>
    <row r="163" spans="1:7" x14ac:dyDescent="0.35">
      <c r="A163" s="8"/>
      <c r="B163" s="8"/>
      <c r="C163" s="8"/>
      <c r="D163" s="8"/>
      <c r="E163" s="8"/>
      <c r="F163" s="8"/>
      <c r="G163" s="8"/>
    </row>
    <row r="164" spans="1:7" x14ac:dyDescent="0.35">
      <c r="A164" s="8"/>
      <c r="B164" s="8"/>
      <c r="C164" s="8"/>
      <c r="D164" s="8"/>
      <c r="E164" s="8"/>
      <c r="F164" s="8"/>
      <c r="G164" s="8"/>
    </row>
    <row r="165" spans="1:7" x14ac:dyDescent="0.35">
      <c r="A165" s="8"/>
      <c r="B165" s="8"/>
      <c r="C165" s="8"/>
      <c r="D165" s="8"/>
      <c r="E165" s="8"/>
      <c r="F165" s="8"/>
      <c r="G165" s="8"/>
    </row>
    <row r="166" spans="1:7" x14ac:dyDescent="0.35">
      <c r="A166" s="8"/>
      <c r="B166" s="8"/>
      <c r="C166" s="8"/>
      <c r="D166" s="8"/>
      <c r="E166" s="8"/>
      <c r="F166" s="8"/>
      <c r="G166" s="8"/>
    </row>
    <row r="167" spans="1:7" x14ac:dyDescent="0.35">
      <c r="A167" s="8"/>
      <c r="B167" s="8"/>
      <c r="C167" s="8"/>
      <c r="D167" s="8"/>
      <c r="E167" s="8"/>
      <c r="F167" s="8"/>
      <c r="G167" s="8"/>
    </row>
    <row r="168" spans="1:7" x14ac:dyDescent="0.35">
      <c r="A168" s="8"/>
      <c r="B168" s="8"/>
      <c r="C168" s="8"/>
      <c r="D168" s="8"/>
      <c r="E168" s="8"/>
      <c r="F168" s="8"/>
      <c r="G168" s="8"/>
    </row>
    <row r="169" spans="1:7" x14ac:dyDescent="0.35">
      <c r="A169" s="8"/>
      <c r="B169" s="8"/>
      <c r="C169" s="8"/>
      <c r="D169" s="8"/>
      <c r="E169" s="8"/>
      <c r="F169" s="8"/>
      <c r="G169" s="8"/>
    </row>
    <row r="170" spans="1:7" x14ac:dyDescent="0.35">
      <c r="A170" s="8"/>
      <c r="B170" s="8"/>
      <c r="C170" s="8"/>
      <c r="D170" s="8"/>
      <c r="E170" s="8"/>
      <c r="F170" s="8"/>
      <c r="G170" s="8"/>
    </row>
    <row r="171" spans="1:7" x14ac:dyDescent="0.35">
      <c r="A171" s="8"/>
      <c r="B171" s="8"/>
      <c r="C171" s="8"/>
      <c r="D171" s="8"/>
      <c r="E171" s="8"/>
      <c r="F171" s="8"/>
      <c r="G171" s="8"/>
    </row>
    <row r="172" spans="1:7" x14ac:dyDescent="0.35">
      <c r="A172" s="8"/>
      <c r="B172" s="8"/>
      <c r="C172" s="8"/>
      <c r="D172" s="8"/>
      <c r="E172" s="8"/>
      <c r="F172" s="8"/>
      <c r="G172" s="8"/>
    </row>
    <row r="173" spans="1:7" x14ac:dyDescent="0.35">
      <c r="A173" s="8"/>
      <c r="B173" s="8"/>
      <c r="C173" s="8"/>
      <c r="D173" s="8"/>
      <c r="E173" s="8"/>
      <c r="F173" s="8"/>
      <c r="G173" s="8"/>
    </row>
    <row r="174" spans="1:7" x14ac:dyDescent="0.35">
      <c r="A174" s="8"/>
      <c r="B174" s="8"/>
      <c r="C174" s="8"/>
      <c r="D174" s="8"/>
      <c r="E174" s="8"/>
      <c r="F174" s="8"/>
      <c r="G174" s="8"/>
    </row>
    <row r="175" spans="1:7" x14ac:dyDescent="0.35">
      <c r="A175" s="8"/>
      <c r="B175" s="8"/>
      <c r="C175" s="8"/>
      <c r="D175" s="8"/>
      <c r="E175" s="8"/>
      <c r="F175" s="8"/>
      <c r="G175" s="8"/>
    </row>
    <row r="176" spans="1:7" x14ac:dyDescent="0.35">
      <c r="A176" s="8"/>
      <c r="B176" s="8"/>
      <c r="C176" s="8"/>
      <c r="D176" s="8"/>
      <c r="E176" s="8"/>
      <c r="F176" s="8"/>
      <c r="G176" s="8"/>
    </row>
    <row r="177" spans="1:7" x14ac:dyDescent="0.35">
      <c r="A177" s="8"/>
      <c r="B177" s="8"/>
      <c r="C177" s="8"/>
      <c r="D177" s="8"/>
      <c r="E177" s="8"/>
      <c r="F177" s="8"/>
      <c r="G177" s="8"/>
    </row>
    <row r="178" spans="1:7" x14ac:dyDescent="0.35">
      <c r="A178" s="8"/>
      <c r="B178" s="8"/>
      <c r="C178" s="8"/>
      <c r="D178" s="8"/>
      <c r="E178" s="8"/>
      <c r="F178" s="8"/>
      <c r="G178" s="8"/>
    </row>
    <row r="179" spans="1:7" x14ac:dyDescent="0.35">
      <c r="A179" s="8"/>
      <c r="B179" s="8"/>
      <c r="C179" s="8"/>
      <c r="D179" s="8"/>
      <c r="E179" s="8"/>
      <c r="F179" s="8"/>
      <c r="G179" s="8"/>
    </row>
    <row r="180" spans="1:7" x14ac:dyDescent="0.35">
      <c r="A180" s="8"/>
      <c r="B180" s="8"/>
      <c r="C180" s="8"/>
      <c r="D180" s="8"/>
      <c r="E180" s="8"/>
      <c r="F180" s="8"/>
      <c r="G180" s="8"/>
    </row>
    <row r="181" spans="1:7" x14ac:dyDescent="0.35">
      <c r="A181" s="8"/>
      <c r="B181" s="8"/>
      <c r="C181" s="8"/>
      <c r="D181" s="8"/>
      <c r="E181" s="8"/>
      <c r="F181" s="8"/>
      <c r="G181" s="8"/>
    </row>
    <row r="182" spans="1:7" x14ac:dyDescent="0.35">
      <c r="A182" s="8"/>
      <c r="B182" s="8"/>
      <c r="C182" s="8"/>
      <c r="D182" s="8"/>
      <c r="E182" s="8"/>
      <c r="F182" s="8"/>
      <c r="G182" s="8"/>
    </row>
    <row r="183" spans="1:7" x14ac:dyDescent="0.35">
      <c r="A183" s="8"/>
      <c r="B183" s="8"/>
      <c r="C183" s="8"/>
      <c r="D183" s="8"/>
      <c r="E183" s="8"/>
      <c r="F183" s="8"/>
      <c r="G183" s="8"/>
    </row>
    <row r="184" spans="1:7" x14ac:dyDescent="0.35">
      <c r="A184" s="8"/>
      <c r="B184" s="8"/>
      <c r="C184" s="8"/>
      <c r="D184" s="8"/>
      <c r="E184" s="8"/>
      <c r="F184" s="8"/>
      <c r="G184" s="8"/>
    </row>
    <row r="185" spans="1:7" x14ac:dyDescent="0.35">
      <c r="A185" s="8"/>
      <c r="B185" s="8"/>
      <c r="C185" s="8"/>
      <c r="D185" s="8"/>
      <c r="E185" s="8"/>
      <c r="F185" s="8"/>
      <c r="G185" s="8"/>
    </row>
    <row r="186" spans="1:7" x14ac:dyDescent="0.35">
      <c r="A186" s="8"/>
      <c r="B186" s="8"/>
      <c r="C186" s="8"/>
      <c r="D186" s="8"/>
      <c r="E186" s="8"/>
      <c r="F186" s="8"/>
      <c r="G186" s="8"/>
    </row>
    <row r="187" spans="1:7" x14ac:dyDescent="0.35">
      <c r="A187" s="8"/>
      <c r="B187" s="8"/>
      <c r="C187" s="8"/>
      <c r="D187" s="8"/>
      <c r="E187" s="8"/>
      <c r="F187" s="8"/>
      <c r="G187" s="8"/>
    </row>
    <row r="188" spans="1:7" x14ac:dyDescent="0.35">
      <c r="A188" s="8"/>
      <c r="B188" s="8"/>
      <c r="C188" s="8"/>
      <c r="D188" s="8"/>
      <c r="E188" s="8"/>
      <c r="F188" s="8"/>
      <c r="G188" s="8"/>
    </row>
    <row r="189" spans="1:7" x14ac:dyDescent="0.35">
      <c r="A189" s="8"/>
      <c r="B189" s="8"/>
      <c r="C189" s="8"/>
      <c r="D189" s="8"/>
      <c r="E189" s="8"/>
      <c r="F189" s="8"/>
      <c r="G189" s="8"/>
    </row>
    <row r="190" spans="1:7" x14ac:dyDescent="0.35">
      <c r="A190" s="8"/>
      <c r="B190" s="8"/>
      <c r="C190" s="8"/>
      <c r="D190" s="8"/>
      <c r="E190" s="8"/>
      <c r="F190" s="8"/>
      <c r="G190" s="8"/>
    </row>
    <row r="191" spans="1:7" x14ac:dyDescent="0.35">
      <c r="A191" s="8"/>
      <c r="B191" s="8"/>
      <c r="C191" s="8"/>
      <c r="D191" s="8"/>
      <c r="E191" s="8"/>
      <c r="F191" s="8"/>
      <c r="G191" s="8"/>
    </row>
    <row r="192" spans="1:7" x14ac:dyDescent="0.35">
      <c r="A192" s="8"/>
      <c r="B192" s="8"/>
      <c r="C192" s="8"/>
      <c r="D192" s="8"/>
      <c r="E192" s="8"/>
      <c r="F192" s="8"/>
      <c r="G192" s="8"/>
    </row>
    <row r="193" spans="1:7" x14ac:dyDescent="0.35">
      <c r="A193" s="8"/>
      <c r="B193" s="8"/>
      <c r="C193" s="8"/>
      <c r="D193" s="8"/>
      <c r="E193" s="8"/>
      <c r="F193" s="8"/>
      <c r="G193" s="8"/>
    </row>
    <row r="194" spans="1:7" x14ac:dyDescent="0.35">
      <c r="A194" s="8"/>
      <c r="B194" s="8"/>
      <c r="C194" s="8"/>
      <c r="D194" s="8"/>
      <c r="E194" s="8"/>
      <c r="F194" s="8"/>
      <c r="G194" s="8"/>
    </row>
    <row r="195" spans="1:7" x14ac:dyDescent="0.35">
      <c r="A195" s="8"/>
      <c r="B195" s="8"/>
      <c r="C195" s="8"/>
      <c r="D195" s="8"/>
      <c r="E195" s="8"/>
      <c r="F195" s="8"/>
      <c r="G195" s="8"/>
    </row>
    <row r="196" spans="1:7" x14ac:dyDescent="0.35">
      <c r="A196" s="8"/>
      <c r="B196" s="8"/>
      <c r="C196" s="8"/>
      <c r="D196" s="8"/>
      <c r="E196" s="8"/>
      <c r="F196" s="8"/>
      <c r="G196" s="8"/>
    </row>
    <row r="197" spans="1:7" x14ac:dyDescent="0.35">
      <c r="A197" s="8"/>
      <c r="B197" s="8"/>
      <c r="C197" s="8"/>
      <c r="D197" s="8"/>
      <c r="E197" s="8"/>
      <c r="F197" s="8"/>
      <c r="G197" s="8"/>
    </row>
    <row r="198" spans="1:7" x14ac:dyDescent="0.35">
      <c r="A198" s="8"/>
      <c r="B198" s="8"/>
      <c r="C198" s="8"/>
      <c r="D198" s="8"/>
      <c r="E198" s="8"/>
      <c r="F198" s="8"/>
      <c r="G198" s="8"/>
    </row>
    <row r="199" spans="1:7" x14ac:dyDescent="0.35">
      <c r="A199" s="8"/>
      <c r="B199" s="8"/>
      <c r="C199" s="8"/>
      <c r="D199" s="8"/>
      <c r="E199" s="8"/>
      <c r="F199" s="8"/>
      <c r="G199" s="8"/>
    </row>
    <row r="200" spans="1:7" x14ac:dyDescent="0.35">
      <c r="A200" s="8"/>
      <c r="B200" s="8"/>
      <c r="C200" s="8"/>
      <c r="D200" s="8"/>
      <c r="E200" s="8"/>
      <c r="F200" s="8"/>
      <c r="G200" s="8"/>
    </row>
    <row r="201" spans="1:7" x14ac:dyDescent="0.35">
      <c r="A201" s="8"/>
      <c r="B201" s="8"/>
      <c r="C201" s="8"/>
      <c r="D201" s="8"/>
      <c r="E201" s="8"/>
      <c r="F201" s="8"/>
      <c r="G201" s="8"/>
    </row>
    <row r="202" spans="1:7" x14ac:dyDescent="0.35">
      <c r="A202" s="8"/>
      <c r="B202" s="8"/>
      <c r="C202" s="8"/>
      <c r="D202" s="8"/>
      <c r="E202" s="8"/>
      <c r="F202" s="8"/>
      <c r="G202" s="8"/>
    </row>
    <row r="203" spans="1:7" x14ac:dyDescent="0.35">
      <c r="A203" s="8"/>
      <c r="B203" s="8"/>
      <c r="C203" s="8"/>
      <c r="D203" s="8"/>
      <c r="E203" s="8"/>
      <c r="F203" s="8"/>
      <c r="G203" s="8"/>
    </row>
    <row r="204" spans="1:7" x14ac:dyDescent="0.35">
      <c r="A204" s="8"/>
      <c r="B204" s="8"/>
      <c r="C204" s="8"/>
      <c r="D204" s="8"/>
      <c r="E204" s="8"/>
      <c r="F204" s="8"/>
      <c r="G204" s="8"/>
    </row>
    <row r="205" spans="1:7" x14ac:dyDescent="0.35">
      <c r="A205" s="8"/>
      <c r="B205" s="8"/>
      <c r="C205" s="8"/>
      <c r="D205" s="8"/>
      <c r="E205" s="8"/>
      <c r="F205" s="8"/>
      <c r="G205" s="8"/>
    </row>
    <row r="206" spans="1:7" x14ac:dyDescent="0.35">
      <c r="A206" s="8"/>
      <c r="B206" s="8"/>
      <c r="C206" s="8"/>
      <c r="D206" s="8"/>
      <c r="E206" s="8"/>
      <c r="F206" s="8"/>
      <c r="G206" s="8"/>
    </row>
    <row r="207" spans="1:7" x14ac:dyDescent="0.35">
      <c r="A207" s="8"/>
      <c r="B207" s="8"/>
      <c r="C207" s="8"/>
      <c r="D207" s="8"/>
      <c r="E207" s="8"/>
      <c r="F207" s="8"/>
      <c r="G207" s="8"/>
    </row>
    <row r="208" spans="1:7" x14ac:dyDescent="0.35">
      <c r="A208" s="8"/>
      <c r="B208" s="8"/>
      <c r="C208" s="8"/>
      <c r="D208" s="8"/>
      <c r="E208" s="8"/>
      <c r="F208" s="8"/>
      <c r="G208" s="8"/>
    </row>
    <row r="209" spans="1:7" x14ac:dyDescent="0.35">
      <c r="A209" s="8"/>
      <c r="B209" s="8"/>
      <c r="C209" s="8"/>
      <c r="D209" s="8"/>
      <c r="E209" s="8"/>
      <c r="F209" s="8"/>
      <c r="G209" s="8"/>
    </row>
    <row r="210" spans="1:7" x14ac:dyDescent="0.35">
      <c r="A210" s="8"/>
      <c r="B210" s="8"/>
      <c r="C210" s="8"/>
      <c r="D210" s="8"/>
      <c r="E210" s="8"/>
      <c r="F210" s="8"/>
      <c r="G210" s="8"/>
    </row>
    <row r="211" spans="1:7" x14ac:dyDescent="0.35">
      <c r="A211" s="8"/>
      <c r="B211" s="8"/>
      <c r="C211" s="8"/>
      <c r="D211" s="8"/>
      <c r="E211" s="8"/>
      <c r="F211" s="8"/>
      <c r="G211" s="8"/>
    </row>
    <row r="212" spans="1:7" x14ac:dyDescent="0.35">
      <c r="A212" s="8"/>
      <c r="B212" s="8"/>
      <c r="C212" s="8"/>
      <c r="D212" s="8"/>
      <c r="E212" s="8"/>
      <c r="F212" s="8"/>
      <c r="G212" s="8"/>
    </row>
    <row r="213" spans="1:7" x14ac:dyDescent="0.35">
      <c r="A213" s="8"/>
      <c r="B213" s="8"/>
      <c r="C213" s="8"/>
      <c r="D213" s="8"/>
      <c r="E213" s="8"/>
      <c r="F213" s="8"/>
      <c r="G213" s="8"/>
    </row>
    <row r="214" spans="1:7" x14ac:dyDescent="0.35">
      <c r="A214" s="8"/>
      <c r="B214" s="8"/>
      <c r="C214" s="8"/>
      <c r="D214" s="8"/>
      <c r="E214" s="8"/>
      <c r="F214" s="8"/>
      <c r="G214" s="8"/>
    </row>
    <row r="215" spans="1:7" x14ac:dyDescent="0.35">
      <c r="A215" s="8"/>
      <c r="B215" s="8"/>
      <c r="C215" s="8"/>
      <c r="D215" s="8"/>
      <c r="E215" s="8"/>
      <c r="F215" s="8"/>
      <c r="G215" s="8"/>
    </row>
    <row r="216" spans="1:7" x14ac:dyDescent="0.35">
      <c r="A216" s="8"/>
      <c r="B216" s="8"/>
      <c r="C216" s="8"/>
      <c r="D216" s="8"/>
      <c r="E216" s="8"/>
      <c r="F216" s="8"/>
      <c r="G216" s="8"/>
    </row>
    <row r="217" spans="1:7" x14ac:dyDescent="0.35">
      <c r="A217" s="8"/>
      <c r="B217" s="8"/>
      <c r="C217" s="8"/>
      <c r="D217" s="8"/>
      <c r="E217" s="8"/>
      <c r="F217" s="8"/>
      <c r="G217" s="8"/>
    </row>
    <row r="218" spans="1:7" x14ac:dyDescent="0.35">
      <c r="A218" s="8"/>
      <c r="B218" s="8"/>
      <c r="C218" s="8"/>
      <c r="D218" s="8"/>
      <c r="E218" s="8"/>
      <c r="F218" s="8"/>
      <c r="G218" s="8"/>
    </row>
    <row r="219" spans="1:7" x14ac:dyDescent="0.35">
      <c r="A219" s="8"/>
      <c r="B219" s="8"/>
      <c r="C219" s="8"/>
      <c r="D219" s="8"/>
      <c r="E219" s="8"/>
      <c r="F219" s="8"/>
      <c r="G219" s="8"/>
    </row>
    <row r="220" spans="1:7" x14ac:dyDescent="0.35">
      <c r="A220" s="8"/>
      <c r="B220" s="8"/>
      <c r="C220" s="8"/>
      <c r="D220" s="8"/>
      <c r="E220" s="8"/>
      <c r="F220" s="8"/>
      <c r="G220" s="8"/>
    </row>
    <row r="221" spans="1:7" x14ac:dyDescent="0.35">
      <c r="A221" s="8"/>
      <c r="B221" s="8"/>
      <c r="C221" s="8"/>
      <c r="D221" s="8"/>
      <c r="E221" s="8"/>
      <c r="F221" s="8"/>
      <c r="G221" s="8"/>
    </row>
    <row r="222" spans="1:7" x14ac:dyDescent="0.35">
      <c r="A222" s="8"/>
      <c r="B222" s="8"/>
      <c r="C222" s="8"/>
      <c r="D222" s="8"/>
      <c r="E222" s="8"/>
      <c r="F222" s="8"/>
      <c r="G222" s="8"/>
    </row>
    <row r="223" spans="1:7" x14ac:dyDescent="0.35">
      <c r="A223" s="8"/>
      <c r="B223" s="8"/>
      <c r="C223" s="8"/>
      <c r="D223" s="8"/>
      <c r="E223" s="8"/>
      <c r="F223" s="8"/>
      <c r="G223" s="8"/>
    </row>
    <row r="224" spans="1:7" x14ac:dyDescent="0.35">
      <c r="A224" s="8"/>
      <c r="B224" s="8"/>
      <c r="C224" s="8"/>
      <c r="D224" s="8"/>
      <c r="E224" s="8"/>
      <c r="F224" s="8"/>
      <c r="G224" s="8"/>
    </row>
    <row r="225" spans="1:7" x14ac:dyDescent="0.35">
      <c r="A225" s="8"/>
      <c r="B225" s="8"/>
      <c r="C225" s="8"/>
      <c r="D225" s="8"/>
      <c r="E225" s="8"/>
      <c r="F225" s="8"/>
      <c r="G225" s="8"/>
    </row>
    <row r="226" spans="1:7" x14ac:dyDescent="0.35">
      <c r="A226" s="8"/>
      <c r="B226" s="8"/>
      <c r="C226" s="8"/>
      <c r="D226" s="8"/>
      <c r="E226" s="8"/>
      <c r="F226" s="8"/>
      <c r="G226" s="8"/>
    </row>
    <row r="227" spans="1:7" x14ac:dyDescent="0.35">
      <c r="A227" s="8"/>
      <c r="B227" s="8"/>
      <c r="C227" s="8"/>
      <c r="D227" s="8"/>
      <c r="E227" s="8"/>
      <c r="F227" s="8"/>
      <c r="G227" s="8"/>
    </row>
    <row r="228" spans="1:7" x14ac:dyDescent="0.35">
      <c r="A228" s="8"/>
      <c r="B228" s="8"/>
      <c r="C228" s="8"/>
      <c r="D228" s="8"/>
      <c r="E228" s="8"/>
      <c r="F228" s="8"/>
      <c r="G228" s="8"/>
    </row>
  </sheetData>
  <sheetProtection password="CB02" sheet="1" formatCells="0" formatRows="0" insertRows="0" deleteRows="0" sort="0"/>
  <mergeCells count="65">
    <mergeCell ref="A1:F1"/>
    <mergeCell ref="C6:D6"/>
    <mergeCell ref="C13:D13"/>
    <mergeCell ref="C14:D14"/>
    <mergeCell ref="A2:G2"/>
    <mergeCell ref="A5:B5"/>
    <mergeCell ref="C5:D5"/>
    <mergeCell ref="A6:B6"/>
    <mergeCell ref="A13:B13"/>
    <mergeCell ref="A14:B14"/>
    <mergeCell ref="A3:G3"/>
    <mergeCell ref="A12:B12"/>
    <mergeCell ref="A11:B11"/>
    <mergeCell ref="A10:B10"/>
    <mergeCell ref="C10:D10"/>
    <mergeCell ref="C11:D11"/>
    <mergeCell ref="I39:R39"/>
    <mergeCell ref="I42:R42"/>
    <mergeCell ref="A39:G39"/>
    <mergeCell ref="A42:G42"/>
    <mergeCell ref="C29:D29"/>
    <mergeCell ref="A31:B31"/>
    <mergeCell ref="C31:D31"/>
    <mergeCell ref="A32:B32"/>
    <mergeCell ref="C32:D32"/>
    <mergeCell ref="A29:B29"/>
    <mergeCell ref="C12:D12"/>
    <mergeCell ref="A33:B33"/>
    <mergeCell ref="C33:D33"/>
    <mergeCell ref="A27:B27"/>
    <mergeCell ref="A7:B7"/>
    <mergeCell ref="A8:B8"/>
    <mergeCell ref="A9:B9"/>
    <mergeCell ref="A23:B23"/>
    <mergeCell ref="C18:D18"/>
    <mergeCell ref="C26:D26"/>
    <mergeCell ref="C21:D21"/>
    <mergeCell ref="C7:D7"/>
    <mergeCell ref="C8:D8"/>
    <mergeCell ref="C9:D9"/>
    <mergeCell ref="C19:D19"/>
    <mergeCell ref="C20:D20"/>
    <mergeCell ref="C15:D15"/>
    <mergeCell ref="C16:D16"/>
    <mergeCell ref="A15:B15"/>
    <mergeCell ref="A16:B16"/>
    <mergeCell ref="A30:B30"/>
    <mergeCell ref="A28:B28"/>
    <mergeCell ref="C23:D23"/>
    <mergeCell ref="C30:D30"/>
    <mergeCell ref="A17:B17"/>
    <mergeCell ref="C17:D17"/>
    <mergeCell ref="A24:B24"/>
    <mergeCell ref="C24:D24"/>
    <mergeCell ref="C22:D22"/>
    <mergeCell ref="A18:B18"/>
    <mergeCell ref="A19:B19"/>
    <mergeCell ref="A20:B20"/>
    <mergeCell ref="C28:D28"/>
    <mergeCell ref="C27:D27"/>
    <mergeCell ref="A21:B21"/>
    <mergeCell ref="A22:B22"/>
    <mergeCell ref="A25:B25"/>
    <mergeCell ref="C25:D25"/>
    <mergeCell ref="A26:B26"/>
  </mergeCells>
  <pageMargins left="0.25" right="0.25" top="0.25" bottom="0.25" header="0.3" footer="0.3"/>
  <pageSetup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691C890CC1C141B3769DAEBBB08F26" ma:contentTypeVersion="7" ma:contentTypeDescription="Create a new document." ma:contentTypeScope="" ma:versionID="e421a4fe5f8803a424d1170cd6b71f44">
  <xsd:schema xmlns:xsd="http://www.w3.org/2001/XMLSchema" xmlns:xs="http://www.w3.org/2001/XMLSchema" xmlns:p="http://schemas.microsoft.com/office/2006/metadata/properties" xmlns:ns1="http://schemas.microsoft.com/sharepoint/v3" xmlns:ns2="628deba3-ad18-4f7d-837d-8b626f24ef64" targetNamespace="http://schemas.microsoft.com/office/2006/metadata/properties" ma:root="true" ma:fieldsID="ccde1ab382c562759cc71332a52d597b" ns1:_="" ns2:_="">
    <xsd:import namespace="http://schemas.microsoft.com/sharepoint/v3"/>
    <xsd:import namespace="628deba3-ad18-4f7d-837d-8b626f24ef64"/>
    <xsd:element name="properties">
      <xsd:complexType>
        <xsd:sequence>
          <xsd:element name="documentManagement">
            <xsd:complexType>
              <xsd:all>
                <xsd:element ref="ns1:PublishingStartDate" minOccurs="0"/>
                <xsd:element ref="ns1:PublishingExpirationDate" minOccurs="0"/>
                <xsd:element ref="ns2:URL" minOccurs="0"/>
                <xsd:element ref="ns2:UR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28deba3-ad18-4f7d-837d-8b626f24ef64" elementFormDefault="qualified">
    <xsd:import namespace="http://schemas.microsoft.com/office/2006/documentManagement/types"/>
    <xsd:import namespace="http://schemas.microsoft.com/office/infopath/2007/PartnerControls"/>
    <xsd:element name="URL" ma:index="10"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URLs" ma:index="11" nillable="true" ma:displayName="URLs" ma:list="{3e68b601-11f6-4942-a07e-a047c38a7446}" ma:internalName="URLs" ma:showField="ComplianceAssetI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RLs xmlns="628deba3-ad18-4f7d-837d-8b626f24ef64"/>
    <PublishingExpirationDate xmlns="http://schemas.microsoft.com/sharepoint/v3" xsi:nil="true"/>
    <PublishingStartDate xmlns="http://schemas.microsoft.com/sharepoint/v3" xsi:nil="true"/>
    <URL xmlns="628deba3-ad18-4f7d-837d-8b626f24ef64">
      <Url xsi:nil="true"/>
      <Description xsi:nil="true"/>
    </URL>
  </documentManagement>
</p:properties>
</file>

<file path=customXml/itemProps1.xml><?xml version="1.0" encoding="utf-8"?>
<ds:datastoreItem xmlns:ds="http://schemas.openxmlformats.org/officeDocument/2006/customXml" ds:itemID="{DE1269BB-5882-46FB-B23A-FCAED8318BF5}">
  <ds:schemaRefs>
    <ds:schemaRef ds:uri="http://schemas.microsoft.com/sharepoint/v3/contenttype/forms"/>
  </ds:schemaRefs>
</ds:datastoreItem>
</file>

<file path=customXml/itemProps2.xml><?xml version="1.0" encoding="utf-8"?>
<ds:datastoreItem xmlns:ds="http://schemas.openxmlformats.org/officeDocument/2006/customXml" ds:itemID="{155C5D7A-7F3D-42AE-A0CE-CAFDD1E332D1}"/>
</file>

<file path=customXml/itemProps3.xml><?xml version="1.0" encoding="utf-8"?>
<ds:datastoreItem xmlns:ds="http://schemas.openxmlformats.org/officeDocument/2006/customXml" ds:itemID="{C28A5521-DF1A-4FB7-8A46-704BC2E2BEDF}">
  <ds:schemaRefs>
    <ds:schemaRef ds:uri="http://schemas.microsoft.com/office/2006/metadata/properties"/>
    <ds:schemaRef ds:uri="http://schemas.microsoft.com/office/infopath/2007/PartnerControls"/>
    <ds:schemaRef ds:uri="b850d176-2d92-4233-a62a-7a15946109fe"/>
    <ds:schemaRef ds:uri="19fb02d5-971d-4a1a-ac58-7d1bffee2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30</vt:i4>
      </vt:variant>
    </vt:vector>
  </HeadingPairs>
  <TitlesOfParts>
    <vt:vector size="58" baseType="lpstr">
      <vt:lpstr>General Instructions</vt:lpstr>
      <vt:lpstr>Section A</vt:lpstr>
      <vt:lpstr>Section A-Indirect Worksheet</vt:lpstr>
      <vt:lpstr>ICI</vt:lpstr>
      <vt:lpstr>Section B</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Direct Training</vt:lpstr>
      <vt:lpstr>Work-Based</vt:lpstr>
      <vt:lpstr>Other Program</vt:lpstr>
      <vt:lpstr>Barrier Reduction</vt:lpstr>
      <vt:lpstr>Indirect Costs </vt:lpstr>
      <vt:lpstr>Narrative Summary </vt:lpstr>
      <vt:lpstr>Agency Approval</vt:lpstr>
      <vt:lpstr>'Barrier Reduction'!Print_Area</vt:lpstr>
      <vt:lpstr>'Construction '!Print_Area</vt:lpstr>
      <vt:lpstr>Consultant!Print_Area</vt:lpstr>
      <vt:lpstr>'Contractual Services'!Print_Area</vt:lpstr>
      <vt:lpstr>'Direct Administrative '!Print_Area</vt:lpstr>
      <vt:lpstr>'Direct Training'!Print_Area</vt:lpstr>
      <vt:lpstr>'Equipment '!Print_Area</vt:lpstr>
      <vt:lpstr>'Fringe Benefits'!Print_Area</vt:lpstr>
      <vt:lpstr>'General Instructions'!Print_Area</vt:lpstr>
      <vt:lpstr>ICI!Print_Area</vt:lpstr>
      <vt:lpstr>'Indirect Costs '!Print_Area</vt:lpstr>
      <vt:lpstr>'Miscellaneous (other) Costs '!Print_Area</vt:lpstr>
      <vt:lpstr>'Narrative Summary '!Print_Area</vt:lpstr>
      <vt:lpstr>'Occupancy '!Print_Area</vt:lpstr>
      <vt:lpstr>'Other Program'!Print_Area</vt:lpstr>
      <vt:lpstr>Personnel!Print_Area</vt:lpstr>
      <vt:lpstr>'R &amp; D '!Print_Area</vt:lpstr>
      <vt:lpstr>'Section A'!Print_Area</vt:lpstr>
      <vt:lpstr>'Section B'!Print_Area</vt:lpstr>
      <vt:lpstr>Supplies!Print_Area</vt:lpstr>
      <vt:lpstr>'Telecommunications '!Print_Area</vt:lpstr>
      <vt:lpstr>'Training &amp; Education'!Print_Area</vt:lpstr>
      <vt:lpstr>Travel!Print_Area</vt:lpstr>
      <vt:lpstr>'Work-Based'!Print_Area</vt:lpstr>
      <vt:lpstr>Consultant!Print_Titles</vt:lpstr>
      <vt:lpstr>'Direct Training'!Print_Titles</vt:lpstr>
      <vt:lpstr>'Fringe Benefits'!Print_Titles</vt:lpstr>
      <vt:lpstr>Personnel!Print_Titles</vt:lpstr>
      <vt:lpstr>Travel!Print_Titles</vt:lpstr>
      <vt:lpstr>'Work-Based'!Print_Titles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Koons, Joshua</dc:creator>
  <cp:keywords/>
  <dc:description/>
  <cp:lastModifiedBy>Hampton, Shannon B.</cp:lastModifiedBy>
  <cp:revision/>
  <dcterms:created xsi:type="dcterms:W3CDTF">2016-01-27T18:57:01Z</dcterms:created>
  <dcterms:modified xsi:type="dcterms:W3CDTF">2024-09-30T19:37:07Z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0x0101003D691C890CC1C141B3769DAEBBB08F26</vt:lpwstr>
  </property>
  <property fmtid="{D5CDD505-2E9C-101B-9397-08002B2CF9AE}" pid="3" name="PublishingExpirationDate">
    <vt:lpwstr/>
  </property>
  <property fmtid="{D5CDD505-2E9C-101B-9397-08002B2CF9AE}" pid="4" name="PublishingStartDate">
    <vt:lpwstr/>
  </property>
  <property fmtid="{D5CDD505-2E9C-101B-9397-08002B2CF9AE}" pid="5" name="lcf76f155ced4ddcb4097134ff3c332f">
    <vt:lpwstr/>
  </property>
  <property fmtid="{D5CDD505-2E9C-101B-9397-08002B2CF9AE}" pid="6" name="TaxCatchAll">
    <vt:lpwstr/>
  </property>
  <property fmtid="{D5CDD505-2E9C-101B-9397-08002B2CF9AE}" pid="7" name="MediaServiceImageTags">
    <vt:lpwstr/>
  </property>
</Properties>
</file>